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. Proyectos (NO BORRAR)\2020\2. OTROS\35. EVENTO NUEVO MODELO\"/>
    </mc:Choice>
  </mc:AlternateContent>
  <bookViews>
    <workbookView xWindow="0" yWindow="0" windowWidth="20490" windowHeight="7650" firstSheet="1" activeTab="3"/>
  </bookViews>
  <sheets>
    <sheet name="Disposicón Relleno Sanitario" sheetId="1" r:id="rId1"/>
    <sheet name="Estación de Tranferencia Norte" sheetId="4" r:id="rId2"/>
    <sheet name="Estación de Tranferencia Sur" sheetId="5" r:id="rId3"/>
    <sheet name="Reciclaje CEGAM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 l="1"/>
  <c r="I18" i="1"/>
  <c r="D19" i="1"/>
  <c r="E19" i="1"/>
  <c r="F19" i="1"/>
  <c r="G19" i="1"/>
  <c r="H19" i="1"/>
  <c r="I19" i="1"/>
  <c r="C19" i="1"/>
  <c r="D18" i="1"/>
  <c r="E18" i="1"/>
  <c r="F18" i="1"/>
  <c r="G18" i="1"/>
  <c r="C18" i="1"/>
  <c r="C17" i="1" l="1"/>
  <c r="H17" i="1"/>
  <c r="I17" i="1"/>
  <c r="G17" i="1"/>
  <c r="F17" i="1"/>
  <c r="E17" i="1"/>
  <c r="D17" i="1"/>
  <c r="D16" i="1"/>
  <c r="D20" i="1" s="1"/>
  <c r="E16" i="1"/>
  <c r="E20" i="1" s="1"/>
  <c r="F16" i="1"/>
  <c r="F20" i="1" s="1"/>
  <c r="G16" i="1"/>
  <c r="G20" i="1" s="1"/>
  <c r="H20" i="1"/>
  <c r="I16" i="1"/>
  <c r="I20" i="1" s="1"/>
  <c r="C16" i="1"/>
  <c r="C20" i="1" s="1"/>
</calcChain>
</file>

<file path=xl/sharedStrings.xml><?xml version="1.0" encoding="utf-8"?>
<sst xmlns="http://schemas.openxmlformats.org/spreadsheetml/2006/main" count="171" uniqueCount="34">
  <si>
    <t>MES \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</si>
  <si>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</si>
  <si>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</si>
  <si>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</si>
  <si>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</si>
  <si>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</si>
  <si>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</si>
  <si>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</si>
  <si>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</si>
  <si>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</si>
  <si>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</si>
  <si>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</si>
  <si>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</si>
  <si>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</si>
  <si>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</t>
  </si>
  <si>
    <t>MAYOR</t>
  </si>
  <si>
    <t>MENOR</t>
  </si>
  <si>
    <t>INGRESO DIARIO (TON/DIA)</t>
  </si>
  <si>
    <t>2014</t>
  </si>
  <si>
    <t>2015</t>
  </si>
  <si>
    <t>2016</t>
  </si>
  <si>
    <t>2017</t>
  </si>
  <si>
    <t>2018</t>
  </si>
  <si>
    <t>2019</t>
  </si>
  <si>
    <t>2020</t>
  </si>
  <si>
    <t>Residuos Dispuestos en el Relleno Sanitario de El Inga (Toneladas)</t>
  </si>
  <si>
    <t>2011</t>
  </si>
  <si>
    <t>2012</t>
  </si>
  <si>
    <t>2013</t>
  </si>
  <si>
    <t>Toneladas Aprovechadas CEGAMs (Toneladas)</t>
  </si>
  <si>
    <t>Reciclaje Estación de Transferencia Norte (Toneladas)</t>
  </si>
  <si>
    <t>Transporte Estación de Transferencia Norte (Toneladas)</t>
  </si>
  <si>
    <t>Residuos Ingresados a la Estación de Transferencia Norte (Toneladas)</t>
  </si>
  <si>
    <t>Residuos Ingresados a la Estación de Transferencia Sur 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</si>
</sst>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4" fontId="0" fillId="2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3" fontId="2" fillId="5" borderId="2" xfId="1" applyFont="1" applyFill="1" applyBorder="1" applyAlignment="1">
      <alignment horizontal="center" vertical="center"/>
    </xf>
    <xf numFmtId="43" fontId="2" fillId="5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rgb="FF0070C0"/>
        </top>
        <bottom style="thin">
          <color rgb="FF0070C0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80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257176</xdr:colOff>
      <xdr:row>0</xdr:row>
      <xdr:rowOff>0</xdr:rowOff>
    </xdr:from>
    <xdr:to>
      <xdr:col>8</xdr:col>
      <xdr:colOff>409576</xdr:colOff>
      <xdr:row>1</xdr:row>
      <xdr:rowOff>169091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6" y="0"/>
          <a:ext cx="914400" cy="359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180976</xdr:colOff>
      <xdr:row>0</xdr:row>
      <xdr:rowOff>9525</xdr:rowOff>
    </xdr:from>
    <xdr:to>
      <xdr:col>11</xdr:col>
      <xdr:colOff>457201</xdr:colOff>
      <xdr:row>1</xdr:row>
      <xdr:rowOff>178616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6" y="9525"/>
          <a:ext cx="914400" cy="359591"/>
        </a:xfrm>
        <a:prstGeom prst="rect">
          <a:avLst/>
        </a:prstGeom>
      </xdr:spPr>
    </xdr:pic>
    <xdr:clientData/>
  </xdr:twoCellAnchor>
  <xdr:oneCellAnchor>
    <xdr:from>
      <xdr:col>10</xdr:col>
      <xdr:colOff>171451</xdr:colOff>
      <xdr:row>21</xdr:row>
      <xdr:rowOff>9525</xdr:rowOff>
    </xdr:from>
    <xdr:ext cx="914400" cy="359591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1" y="4010025"/>
          <a:ext cx="914400" cy="359591"/>
        </a:xfrm>
        <a:prstGeom prst="rect">
          <a:avLst/>
        </a:prstGeom>
      </xdr:spPr>
    </xdr:pic>
    <xdr:clientData/>
  </xdr:oneCellAnchor>
  <xdr:oneCellAnchor>
    <xdr:from>
      <xdr:col>10</xdr:col>
      <xdr:colOff>200026</xdr:colOff>
      <xdr:row>42</xdr:row>
      <xdr:rowOff>9525</xdr:rowOff>
    </xdr:from>
    <xdr:ext cx="914400" cy="35959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6" y="8010525"/>
          <a:ext cx="914400" cy="35959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180976</xdr:colOff>
      <xdr:row>0</xdr:row>
      <xdr:rowOff>9525</xdr:rowOff>
    </xdr:from>
    <xdr:to>
      <xdr:col>11</xdr:col>
      <xdr:colOff>457201</xdr:colOff>
      <xdr:row>1</xdr:row>
      <xdr:rowOff>178616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6" y="9525"/>
          <a:ext cx="914400" cy="359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257176</xdr:colOff>
      <xdr:row>0</xdr:row>
      <xdr:rowOff>0</xdr:rowOff>
    </xdr:from>
    <xdr:to>
      <xdr:col>11</xdr:col>
      <xdr:colOff>428626</xdr:colOff>
      <xdr:row>1</xdr:row>
      <xdr:rowOff>169091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6" y="0"/>
          <a:ext cx="914400" cy="3595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3:I15" totalsRowShown="0" headerRowDxfId="80" dataDxfId="89" headerRowBorderDxfId="91" tableBorderDxfId="92" totalsRowBorderDxfId="90">
  <autoFilter ref="B3:I15"/>
  <tableColumns count="8">
    <tableColumn id="1" name="MES \ AÑO" dataDxfId="88"/>
    <tableColumn id="2" name="2014" dataDxfId="87"/>
    <tableColumn id="3" name="2015" dataDxfId="86"/>
    <tableColumn id="4" name="2016" dataDxfId="85"/>
    <tableColumn id="5" name="2017" dataDxfId="84"/>
    <tableColumn id="6" name="2018" dataDxfId="83"/>
    <tableColumn id="7" name="2019" dataDxfId="82"/>
    <tableColumn id="8" name="2020" dataDxfId="8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134" displayName="Tabla134" ref="B3:L15" totalsRowShown="0" headerRowDxfId="63" dataDxfId="62" headerRowBorderDxfId="60" tableBorderDxfId="61" totalsRowBorderDxfId="59">
  <autoFilter ref="B3:L15"/>
  <tableColumns count="11">
    <tableColumn id="1" name="MES \ AÑO" dataDxfId="16"/>
    <tableColumn id="11" name="2011" dataDxfId="17" dataCellStyle="Millares"/>
    <tableColumn id="10" name="2012" dataDxfId="58" dataCellStyle="Millares"/>
    <tableColumn id="9" name="2013" dataDxfId="57" dataCellStyle="Millares"/>
    <tableColumn id="2" name="2014" dataDxfId="56" dataCellStyle="Millares"/>
    <tableColumn id="3" name="2015" dataDxfId="55" dataCellStyle="Millares"/>
    <tableColumn id="4" name="2016" dataDxfId="54" dataCellStyle="Millares"/>
    <tableColumn id="5" name="2017" dataDxfId="53" dataCellStyle="Millares"/>
    <tableColumn id="6" name="2018" dataDxfId="52" dataCellStyle="Millares"/>
    <tableColumn id="7" name="2019" dataDxfId="51" dataCellStyle="Millares"/>
    <tableColumn id="8" name="2020" dataDxfId="50" dataCellStyle="Millar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1345" displayName="Tabla1345" ref="B24:L36" totalsRowShown="0" headerRowDxfId="49" dataDxfId="48" headerRowBorderDxfId="46" tableBorderDxfId="47" totalsRowBorderDxfId="45">
  <autoFilter ref="B24:L36"/>
  <tableColumns count="11">
    <tableColumn id="1" name="MES \ AÑO" dataDxfId="44"/>
    <tableColumn id="11" name="2011" dataDxfId="43" dataCellStyle="Millares"/>
    <tableColumn id="10" name="2012" dataDxfId="42" dataCellStyle="Millares"/>
    <tableColumn id="9" name="2013" dataDxfId="41" dataCellStyle="Millares"/>
    <tableColumn id="2" name="2014" dataDxfId="40" dataCellStyle="Millares"/>
    <tableColumn id="3" name="2015" dataDxfId="39" dataCellStyle="Millares"/>
    <tableColumn id="4" name="2016" dataDxfId="38" dataCellStyle="Millares"/>
    <tableColumn id="5" name="2017" dataDxfId="37" dataCellStyle="Millares"/>
    <tableColumn id="6" name="2018" dataDxfId="36" dataCellStyle="Millares"/>
    <tableColumn id="7" name="2019" dataDxfId="35" dataCellStyle="Millares"/>
    <tableColumn id="8" name="2020" dataDxfId="34" dataCellStyle="Millar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a1346" displayName="Tabla1346" ref="B45:L57" totalsRowShown="0" headerRowDxfId="33" dataDxfId="32" headerRowBorderDxfId="30" tableBorderDxfId="31" totalsRowBorderDxfId="29">
  <autoFilter ref="B45:L57"/>
  <tableColumns count="11">
    <tableColumn id="1" name="MES \ AÑO" dataDxfId="28"/>
    <tableColumn id="11" name="2011" dataDxfId="27" dataCellStyle="Millares"/>
    <tableColumn id="10" name="2012" dataDxfId="26" dataCellStyle="Millares"/>
    <tableColumn id="9" name="2013" dataDxfId="25" dataCellStyle="Millares"/>
    <tableColumn id="2" name="2014" dataDxfId="24" dataCellStyle="Millares"/>
    <tableColumn id="3" name="2015" dataDxfId="23" dataCellStyle="Millares"/>
    <tableColumn id="4" name="2016" dataDxfId="22" dataCellStyle="Millares"/>
    <tableColumn id="5" name="2017" dataDxfId="21" dataCellStyle="Millares"/>
    <tableColumn id="6" name="2018" dataDxfId="20" dataCellStyle="Millares"/>
    <tableColumn id="7" name="2019" dataDxfId="19" dataCellStyle="Millares"/>
    <tableColumn id="8" name="2020" dataDxfId="18" dataCellStyle="Millar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a1347" displayName="Tabla1347" ref="B3:L15" totalsRowShown="0" headerRowDxfId="15" dataDxfId="14" headerRowBorderDxfId="12" tableBorderDxfId="13" totalsRowBorderDxfId="11">
  <autoFilter ref="B3:L15"/>
  <tableColumns count="11">
    <tableColumn id="1" name="MES \ AÑO" dataDxfId="10"/>
    <tableColumn id="11" name="2011" dataDxfId="9" dataCellStyle="Millares"/>
    <tableColumn id="10" name="2012" dataDxfId="8" dataCellStyle="Millares"/>
    <tableColumn id="9" name="2013" dataDxfId="7" dataCellStyle="Millares"/>
    <tableColumn id="2" name="2014" dataDxfId="6" dataCellStyle="Millares"/>
    <tableColumn id="3" name="2015" dataDxfId="5" dataCellStyle="Millares"/>
    <tableColumn id="4" name="2016" dataDxfId="4" dataCellStyle="Millares"/>
    <tableColumn id="5" name="2017" dataDxfId="3" dataCellStyle="Millares"/>
    <tableColumn id="6" name="2018" dataDxfId="2" dataCellStyle="Millares"/>
    <tableColumn id="7" name="2019" dataDxfId="1" dataCellStyle="Millares"/>
    <tableColumn id="8" name="2020" dataDxfId="0" dataCellStyle="Millar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3:L15" totalsRowShown="0" headerRowDxfId="79" dataDxfId="78" headerRowBorderDxfId="76" tableBorderDxfId="77" totalsRowBorderDxfId="75">
  <autoFilter ref="B3:L15"/>
  <tableColumns count="11">
    <tableColumn id="1" name="MES \ AÑO" dataDxfId="74"/>
    <tableColumn id="11" name="2011" dataDxfId="73"/>
    <tableColumn id="10" name="2012" dataDxfId="72"/>
    <tableColumn id="9" name="2013" dataDxfId="71"/>
    <tableColumn id="2" name="2014" dataDxfId="70"/>
    <tableColumn id="3" name="2015" dataDxfId="69"/>
    <tableColumn id="4" name="2016" dataDxfId="68"/>
    <tableColumn id="5" name="2017" dataDxfId="67"/>
    <tableColumn id="6" name="2018" dataDxfId="66"/>
    <tableColumn id="7" name="2019" dataDxfId="65"/>
    <tableColumn id="8" name="2020" dataDxfId="6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9" sqref="J9"/>
    </sheetView>
  </sheetViews>
  <sheetFormatPr baseColWidth="10" defaultRowHeight="15" x14ac:dyDescent="0.25"/>
  <cols>
    <col min="1" max="1" width="5.28515625" style="1" customWidth="1"/>
    <col min="2" max="2" width="27.28515625" style="1" customWidth="1"/>
    <col min="3" max="16384" width="11.42578125" style="1"/>
  </cols>
  <sheetData>
    <row r="1" spans="2:11" ht="15" customHeight="1" x14ac:dyDescent="0.25">
      <c r="B1" s="4" t="s">
        <v>25</v>
      </c>
      <c r="C1" s="4"/>
      <c r="D1" s="4"/>
      <c r="E1" s="4"/>
      <c r="F1" s="4"/>
      <c r="G1" s="4"/>
      <c r="H1" s="5"/>
      <c r="I1" s="5"/>
    </row>
    <row r="2" spans="2:11" ht="15" customHeight="1" x14ac:dyDescent="0.25">
      <c r="B2" s="4"/>
      <c r="C2" s="4"/>
      <c r="D2" s="4"/>
      <c r="E2" s="4"/>
      <c r="F2" s="4"/>
      <c r="G2" s="4"/>
      <c r="H2" s="5"/>
      <c r="I2" s="5"/>
    </row>
    <row r="3" spans="2:11" x14ac:dyDescent="0.25">
      <c r="B3" s="6" t="s">
        <v>0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</row>
    <row r="4" spans="2:11" x14ac:dyDescent="0.25">
      <c r="B4" s="7" t="s">
        <v>1</v>
      </c>
      <c r="C4" s="8">
        <v>60840.06</v>
      </c>
      <c r="D4" s="8">
        <v>59087.11</v>
      </c>
      <c r="E4" s="8">
        <v>60394.35</v>
      </c>
      <c r="F4" s="8">
        <v>63839.25</v>
      </c>
      <c r="G4" s="8">
        <v>68219.570000000007</v>
      </c>
      <c r="H4" s="8">
        <v>65153.159999999982</v>
      </c>
      <c r="I4" s="8">
        <v>69154.880000000005</v>
      </c>
    </row>
    <row r="5" spans="2:11" x14ac:dyDescent="0.25">
      <c r="B5" s="7" t="s">
        <v>2</v>
      </c>
      <c r="C5" s="8">
        <v>52496.68</v>
      </c>
      <c r="D5" s="8">
        <v>52559.58</v>
      </c>
      <c r="E5" s="8">
        <v>54197.59</v>
      </c>
      <c r="F5" s="8">
        <v>54850.49</v>
      </c>
      <c r="G5" s="8">
        <v>55858.28</v>
      </c>
      <c r="H5" s="8">
        <v>58981.500000000015</v>
      </c>
      <c r="I5" s="8">
        <v>60864.350000000006</v>
      </c>
    </row>
    <row r="6" spans="2:11" x14ac:dyDescent="0.25">
      <c r="B6" s="7" t="s">
        <v>3</v>
      </c>
      <c r="C6" s="8">
        <v>58825.85</v>
      </c>
      <c r="D6" s="8">
        <v>60908.73</v>
      </c>
      <c r="E6" s="8">
        <v>61845.2</v>
      </c>
      <c r="F6" s="8">
        <v>66927.88</v>
      </c>
      <c r="G6" s="8">
        <v>66332.210000000006</v>
      </c>
      <c r="H6" s="8">
        <v>65844.500000000015</v>
      </c>
      <c r="I6" s="8">
        <v>64714.3</v>
      </c>
    </row>
    <row r="7" spans="2:11" x14ac:dyDescent="0.25">
      <c r="B7" s="7" t="s">
        <v>4</v>
      </c>
      <c r="C7" s="8">
        <v>60704.04</v>
      </c>
      <c r="D7" s="8">
        <v>60142.85</v>
      </c>
      <c r="E7" s="8">
        <v>62865.15</v>
      </c>
      <c r="F7" s="8">
        <v>64344.54</v>
      </c>
      <c r="G7" s="8">
        <v>65347.14</v>
      </c>
      <c r="H7" s="8">
        <v>68100.41</v>
      </c>
      <c r="I7" s="8">
        <v>56521.32</v>
      </c>
      <c r="K7" s="2"/>
    </row>
    <row r="8" spans="2:11" x14ac:dyDescent="0.25">
      <c r="B8" s="7" t="s">
        <v>5</v>
      </c>
      <c r="C8" s="8">
        <v>62934.46</v>
      </c>
      <c r="D8" s="8">
        <v>59030.82</v>
      </c>
      <c r="E8" s="8">
        <v>63124.74</v>
      </c>
      <c r="F8" s="8">
        <v>69431.48</v>
      </c>
      <c r="G8" s="8">
        <v>68670.55</v>
      </c>
      <c r="H8" s="8">
        <v>66571.45</v>
      </c>
      <c r="I8" s="8">
        <v>62413.490000000005</v>
      </c>
    </row>
    <row r="9" spans="2:11" x14ac:dyDescent="0.25">
      <c r="B9" s="7" t="s">
        <v>6</v>
      </c>
      <c r="C9" s="8">
        <v>56715.17</v>
      </c>
      <c r="D9" s="8">
        <v>56469.24</v>
      </c>
      <c r="E9" s="8">
        <v>58670.83</v>
      </c>
      <c r="F9" s="8">
        <v>63430.69</v>
      </c>
      <c r="G9" s="8">
        <v>65532.86</v>
      </c>
      <c r="H9" s="8">
        <v>63731.41</v>
      </c>
      <c r="I9" s="8">
        <v>63310.110000000008</v>
      </c>
    </row>
    <row r="10" spans="2:11" x14ac:dyDescent="0.25">
      <c r="B10" s="7" t="s">
        <v>7</v>
      </c>
      <c r="C10" s="8">
        <v>58724.480000000003</v>
      </c>
      <c r="D10" s="8">
        <v>56959.01</v>
      </c>
      <c r="E10" s="8">
        <v>57335.13</v>
      </c>
      <c r="F10" s="8">
        <v>61432.78</v>
      </c>
      <c r="G10" s="8">
        <v>62478.8</v>
      </c>
      <c r="H10" s="8">
        <v>63067.119999999995</v>
      </c>
      <c r="I10" s="8">
        <v>64163.880000000005</v>
      </c>
    </row>
    <row r="11" spans="2:11" x14ac:dyDescent="0.25">
      <c r="B11" s="7" t="s">
        <v>8</v>
      </c>
      <c r="C11" s="8">
        <v>58144.94</v>
      </c>
      <c r="D11" s="8">
        <v>53595.23</v>
      </c>
      <c r="E11" s="8">
        <v>56496.3</v>
      </c>
      <c r="F11" s="8">
        <v>60787.98</v>
      </c>
      <c r="G11" s="8">
        <v>61073.42</v>
      </c>
      <c r="H11" s="8">
        <v>59636.01</v>
      </c>
      <c r="I11" s="8">
        <v>60375.849999999991</v>
      </c>
    </row>
    <row r="12" spans="2:11" x14ac:dyDescent="0.25">
      <c r="B12" s="7" t="s">
        <v>9</v>
      </c>
      <c r="C12" s="8">
        <v>57198.03</v>
      </c>
      <c r="D12" s="8">
        <v>54561.75</v>
      </c>
      <c r="E12" s="8">
        <v>56037.93</v>
      </c>
      <c r="F12" s="8">
        <v>60836.83</v>
      </c>
      <c r="G12" s="8">
        <v>61242.9</v>
      </c>
      <c r="H12" s="8">
        <v>58374.83</v>
      </c>
      <c r="I12" s="8">
        <v>61261.790000000008</v>
      </c>
    </row>
    <row r="13" spans="2:11" x14ac:dyDescent="0.25">
      <c r="B13" s="7" t="s">
        <v>10</v>
      </c>
      <c r="C13" s="8">
        <v>57195.91</v>
      </c>
      <c r="D13" s="8">
        <v>57560.9</v>
      </c>
      <c r="E13" s="8">
        <v>59294.84</v>
      </c>
      <c r="F13" s="8">
        <v>63745.06</v>
      </c>
      <c r="G13" s="8">
        <v>62620.02</v>
      </c>
      <c r="H13" s="8">
        <v>59893.22</v>
      </c>
      <c r="I13" s="8">
        <v>61645.74</v>
      </c>
    </row>
    <row r="14" spans="2:11" x14ac:dyDescent="0.25">
      <c r="B14" s="7" t="s">
        <v>11</v>
      </c>
      <c r="C14" s="8">
        <v>56367.839999999997</v>
      </c>
      <c r="D14" s="8">
        <v>54581.02</v>
      </c>
      <c r="E14" s="8">
        <v>57288.3</v>
      </c>
      <c r="F14" s="8">
        <v>61187.48</v>
      </c>
      <c r="G14" s="8">
        <v>62586.17</v>
      </c>
      <c r="H14" s="8">
        <v>63359.93</v>
      </c>
      <c r="I14" s="8">
        <v>57775.96</v>
      </c>
    </row>
    <row r="15" spans="2:11" x14ac:dyDescent="0.25">
      <c r="B15" s="7" t="s">
        <v>12</v>
      </c>
      <c r="C15" s="8">
        <v>61224.41</v>
      </c>
      <c r="D15" s="8">
        <v>59618.04</v>
      </c>
      <c r="E15" s="8">
        <v>61716.31</v>
      </c>
      <c r="F15" s="8">
        <v>64039.7</v>
      </c>
      <c r="G15" s="8">
        <v>66176.600000000006</v>
      </c>
      <c r="H15" s="8">
        <v>66818.84</v>
      </c>
      <c r="I15" s="8"/>
    </row>
    <row r="16" spans="2:11" x14ac:dyDescent="0.25">
      <c r="B16" s="9" t="s">
        <v>13</v>
      </c>
      <c r="C16" s="10">
        <f>SUM(C4:C15)</f>
        <v>701371.87</v>
      </c>
      <c r="D16" s="10">
        <f t="shared" ref="D16:I16" si="0">SUM(D4:D15)</f>
        <v>685074.28</v>
      </c>
      <c r="E16" s="10">
        <f t="shared" si="0"/>
        <v>709266.67000000016</v>
      </c>
      <c r="F16" s="10">
        <f t="shared" si="0"/>
        <v>754854.15999999992</v>
      </c>
      <c r="G16" s="10">
        <f t="shared" si="0"/>
        <v>766138.52</v>
      </c>
      <c r="H16" s="10">
        <f t="shared" si="0"/>
        <v>759532.38</v>
      </c>
      <c r="I16" s="10">
        <f t="shared" si="0"/>
        <v>682201.66999999993</v>
      </c>
    </row>
    <row r="17" spans="2:9" x14ac:dyDescent="0.25">
      <c r="B17" s="9" t="s">
        <v>14</v>
      </c>
      <c r="C17" s="10">
        <f>AVERAGE(C4:C15)</f>
        <v>58447.655833333331</v>
      </c>
      <c r="D17" s="10">
        <f>AVERAGE(D4:D15)</f>
        <v>57089.523333333338</v>
      </c>
      <c r="E17" s="10">
        <f>AVERAGE(E4:E15)</f>
        <v>59105.555833333347</v>
      </c>
      <c r="F17" s="10">
        <f>AVERAGE(F4:F15)</f>
        <v>62904.513333333329</v>
      </c>
      <c r="G17" s="10">
        <f>AVERAGE(G4:G15)</f>
        <v>63844.876666666671</v>
      </c>
      <c r="H17" s="10">
        <f t="shared" ref="H17:I17" si="1">AVERAGE(H4:H15)</f>
        <v>63294.364999999998</v>
      </c>
      <c r="I17" s="10">
        <f t="shared" si="1"/>
        <v>62018.333636363626</v>
      </c>
    </row>
    <row r="18" spans="2:9" x14ac:dyDescent="0.25">
      <c r="B18" s="9" t="s">
        <v>15</v>
      </c>
      <c r="C18" s="10">
        <f>MAX(C4:C15)</f>
        <v>62934.46</v>
      </c>
      <c r="D18" s="10">
        <f t="shared" ref="D18:I18" si="2">MAX(D4:D15)</f>
        <v>60908.73</v>
      </c>
      <c r="E18" s="10">
        <f t="shared" si="2"/>
        <v>63124.74</v>
      </c>
      <c r="F18" s="10">
        <f t="shared" si="2"/>
        <v>69431.48</v>
      </c>
      <c r="G18" s="10">
        <f t="shared" si="2"/>
        <v>68670.55</v>
      </c>
      <c r="H18" s="10">
        <f>MAX(H4:H15)</f>
        <v>68100.41</v>
      </c>
      <c r="I18" s="10">
        <f t="shared" si="2"/>
        <v>69154.880000000005</v>
      </c>
    </row>
    <row r="19" spans="2:9" x14ac:dyDescent="0.25">
      <c r="B19" s="9" t="s">
        <v>16</v>
      </c>
      <c r="C19" s="10">
        <f>+MIN(C4:C15)</f>
        <v>52496.68</v>
      </c>
      <c r="D19" s="10">
        <f t="shared" ref="D19:I19" si="3">+MIN(D4:D15)</f>
        <v>52559.58</v>
      </c>
      <c r="E19" s="10">
        <f t="shared" si="3"/>
        <v>54197.59</v>
      </c>
      <c r="F19" s="10">
        <f t="shared" si="3"/>
        <v>54850.49</v>
      </c>
      <c r="G19" s="10">
        <f t="shared" si="3"/>
        <v>55858.28</v>
      </c>
      <c r="H19" s="10">
        <f t="shared" si="3"/>
        <v>58374.83</v>
      </c>
      <c r="I19" s="10">
        <f t="shared" si="3"/>
        <v>56521.32</v>
      </c>
    </row>
    <row r="20" spans="2:9" x14ac:dyDescent="0.25">
      <c r="B20" s="11" t="s">
        <v>17</v>
      </c>
      <c r="C20" s="10">
        <f>+ROUND(C16/365,2)</f>
        <v>1921.57</v>
      </c>
      <c r="D20" s="10">
        <f t="shared" ref="D20:H20" si="4">+ROUND(D16/365,2)</f>
        <v>1876.92</v>
      </c>
      <c r="E20" s="10">
        <f t="shared" si="4"/>
        <v>1943.2</v>
      </c>
      <c r="F20" s="10">
        <f t="shared" si="4"/>
        <v>2068.09</v>
      </c>
      <c r="G20" s="10">
        <f t="shared" si="4"/>
        <v>2099.0100000000002</v>
      </c>
      <c r="H20" s="10">
        <f t="shared" si="4"/>
        <v>2080.91</v>
      </c>
      <c r="I20" s="10">
        <f>+ROUND(I16/334,2)</f>
        <v>2042.52</v>
      </c>
    </row>
  </sheetData>
  <mergeCells count="2">
    <mergeCell ref="B1:G2"/>
    <mergeCell ref="H1:I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workbookViewId="0">
      <selection activeCell="B43" sqref="B43:J44"/>
    </sheetView>
  </sheetViews>
  <sheetFormatPr baseColWidth="10" defaultRowHeight="15" x14ac:dyDescent="0.25"/>
  <cols>
    <col min="1" max="1" width="5.28515625" style="1" customWidth="1"/>
    <col min="2" max="2" width="27.28515625" style="1" customWidth="1"/>
    <col min="3" max="12" width="9.5703125" style="1" bestFit="1" customWidth="1"/>
    <col min="13" max="16384" width="11.42578125" style="1"/>
  </cols>
  <sheetData>
    <row r="1" spans="2:14" ht="15" customHeight="1" x14ac:dyDescent="0.25">
      <c r="B1" s="4" t="s">
        <v>32</v>
      </c>
      <c r="C1" s="4"/>
      <c r="D1" s="4"/>
      <c r="E1" s="4"/>
      <c r="F1" s="4"/>
      <c r="G1" s="4"/>
      <c r="H1" s="4"/>
      <c r="I1" s="4"/>
      <c r="J1" s="4"/>
      <c r="K1" s="5"/>
      <c r="L1" s="5"/>
    </row>
    <row r="2" spans="2:14" ht="15" customHeight="1" x14ac:dyDescent="0.25">
      <c r="B2" s="4"/>
      <c r="C2" s="4"/>
      <c r="D2" s="4"/>
      <c r="E2" s="4"/>
      <c r="F2" s="4"/>
      <c r="G2" s="4"/>
      <c r="H2" s="4"/>
      <c r="I2" s="4"/>
      <c r="J2" s="4"/>
      <c r="K2" s="5"/>
      <c r="L2" s="5"/>
    </row>
    <row r="3" spans="2:14" x14ac:dyDescent="0.25">
      <c r="B3" s="6" t="s">
        <v>0</v>
      </c>
      <c r="C3" s="6" t="s">
        <v>26</v>
      </c>
      <c r="D3" s="6" t="s">
        <v>27</v>
      </c>
      <c r="E3" s="6" t="s">
        <v>28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</row>
    <row r="4" spans="2:14" x14ac:dyDescent="0.25">
      <c r="B4" s="15" t="s">
        <v>1</v>
      </c>
      <c r="C4" s="12">
        <v>28933.75</v>
      </c>
      <c r="D4" s="12">
        <v>29781.690000000002</v>
      </c>
      <c r="E4" s="12">
        <v>29540.86</v>
      </c>
      <c r="F4" s="12">
        <v>31402.030000000002</v>
      </c>
      <c r="G4" s="12">
        <v>30288.25</v>
      </c>
      <c r="H4" s="12">
        <v>30310.81</v>
      </c>
      <c r="I4" s="12">
        <v>32739.280000000002</v>
      </c>
      <c r="J4" s="12">
        <v>33073.94</v>
      </c>
      <c r="K4" s="12">
        <v>32458.340000000007</v>
      </c>
      <c r="L4" s="12">
        <v>35211.159999999989</v>
      </c>
    </row>
    <row r="5" spans="2:14" x14ac:dyDescent="0.25">
      <c r="B5" s="15" t="s">
        <v>2</v>
      </c>
      <c r="C5" s="12">
        <v>26414.68</v>
      </c>
      <c r="D5" s="12">
        <v>26594.13</v>
      </c>
      <c r="E5" s="12">
        <v>25360.15</v>
      </c>
      <c r="F5" s="12">
        <v>26799.86</v>
      </c>
      <c r="G5" s="12">
        <v>26633.77</v>
      </c>
      <c r="H5" s="12">
        <v>27147.239999999998</v>
      </c>
      <c r="I5" s="12">
        <v>26980.39</v>
      </c>
      <c r="J5" s="12">
        <v>26939.07</v>
      </c>
      <c r="K5" s="12">
        <v>29794.240000000002</v>
      </c>
      <c r="L5" s="12">
        <v>31017.599999999999</v>
      </c>
    </row>
    <row r="6" spans="2:14" x14ac:dyDescent="0.25">
      <c r="B6" s="15" t="s">
        <v>3</v>
      </c>
      <c r="C6" s="12">
        <v>29028.950000000004</v>
      </c>
      <c r="D6" s="12">
        <v>30069.15</v>
      </c>
      <c r="E6" s="12">
        <v>29066.06</v>
      </c>
      <c r="F6" s="12">
        <v>30177.359999999997</v>
      </c>
      <c r="G6" s="12">
        <v>31157.040000000001</v>
      </c>
      <c r="H6" s="12">
        <v>31437.27</v>
      </c>
      <c r="I6" s="12">
        <v>32290.87</v>
      </c>
      <c r="J6" s="12">
        <v>32198.92</v>
      </c>
      <c r="K6" s="12">
        <v>33147.010000000009</v>
      </c>
      <c r="L6" s="12">
        <v>31940.299999999996</v>
      </c>
    </row>
    <row r="7" spans="2:14" x14ac:dyDescent="0.25">
      <c r="B7" s="15" t="s">
        <v>4</v>
      </c>
      <c r="C7" s="12">
        <v>28062.379999999997</v>
      </c>
      <c r="D7" s="12">
        <v>28486.89</v>
      </c>
      <c r="E7" s="12">
        <v>29779.41</v>
      </c>
      <c r="F7" s="12">
        <v>30881.02</v>
      </c>
      <c r="G7" s="12">
        <v>30313.304</v>
      </c>
      <c r="H7" s="12">
        <v>32177.439999999999</v>
      </c>
      <c r="I7" s="12">
        <v>30992.36</v>
      </c>
      <c r="J7" s="12">
        <v>32143.66</v>
      </c>
      <c r="K7" s="12">
        <v>33900.86</v>
      </c>
      <c r="L7" s="12">
        <v>29157.069999999989</v>
      </c>
      <c r="N7" s="2"/>
    </row>
    <row r="8" spans="2:14" x14ac:dyDescent="0.25">
      <c r="B8" s="15" t="s">
        <v>5</v>
      </c>
      <c r="C8" s="12">
        <v>30121.68</v>
      </c>
      <c r="D8" s="12">
        <v>30325.829999999998</v>
      </c>
      <c r="E8" s="12">
        <v>30958.190000000002</v>
      </c>
      <c r="F8" s="12">
        <v>31737.55</v>
      </c>
      <c r="G8" s="12">
        <v>30178.45</v>
      </c>
      <c r="H8" s="12">
        <v>32227.789999999997</v>
      </c>
      <c r="I8" s="12">
        <v>33015.61</v>
      </c>
      <c r="J8" s="12">
        <v>33608.485000000001</v>
      </c>
      <c r="K8" s="12">
        <v>34266.910000000011</v>
      </c>
      <c r="L8" s="12">
        <v>32531.460000000003</v>
      </c>
    </row>
    <row r="9" spans="2:14" x14ac:dyDescent="0.25">
      <c r="B9" s="15" t="s">
        <v>6</v>
      </c>
      <c r="C9" s="12">
        <v>27877.857</v>
      </c>
      <c r="D9" s="12">
        <v>28037.47</v>
      </c>
      <c r="E9" s="12">
        <v>28459.149999999998</v>
      </c>
      <c r="F9" s="12">
        <v>28891.94</v>
      </c>
      <c r="G9" s="12">
        <v>29053.43</v>
      </c>
      <c r="H9" s="12">
        <v>30416.309999999998</v>
      </c>
      <c r="I9" s="12">
        <v>30410.864000000001</v>
      </c>
      <c r="J9" s="12">
        <v>32494.3</v>
      </c>
      <c r="K9" s="12">
        <v>31689.089999999997</v>
      </c>
      <c r="L9" s="12">
        <v>33150.99</v>
      </c>
    </row>
    <row r="10" spans="2:14" x14ac:dyDescent="0.25">
      <c r="B10" s="15" t="s">
        <v>7</v>
      </c>
      <c r="C10" s="12">
        <v>27244.84</v>
      </c>
      <c r="D10" s="12">
        <v>27358.89</v>
      </c>
      <c r="E10" s="12">
        <v>28843.48</v>
      </c>
      <c r="F10" s="12">
        <v>30321.62</v>
      </c>
      <c r="G10" s="12">
        <v>29426.960000000003</v>
      </c>
      <c r="H10" s="12">
        <v>29686.579999999998</v>
      </c>
      <c r="I10" s="12">
        <v>30720.25</v>
      </c>
      <c r="J10" s="12">
        <v>30501.65</v>
      </c>
      <c r="K10" s="12">
        <v>31408.65</v>
      </c>
      <c r="L10" s="12">
        <v>32446.36</v>
      </c>
    </row>
    <row r="11" spans="2:14" x14ac:dyDescent="0.25">
      <c r="B11" s="15" t="s">
        <v>8</v>
      </c>
      <c r="C11" s="12">
        <v>24106.299999999996</v>
      </c>
      <c r="D11" s="12">
        <v>26316.09</v>
      </c>
      <c r="E11" s="12">
        <v>27724.400000000001</v>
      </c>
      <c r="F11" s="12">
        <v>30842.35</v>
      </c>
      <c r="G11" s="12">
        <v>27316.21</v>
      </c>
      <c r="H11" s="12">
        <v>29431.170000000002</v>
      </c>
      <c r="I11" s="12">
        <v>29317.14</v>
      </c>
      <c r="J11" s="12">
        <v>30573.457000000002</v>
      </c>
      <c r="K11" s="12">
        <v>30044.73</v>
      </c>
      <c r="L11" s="12">
        <v>29670.49</v>
      </c>
    </row>
    <row r="12" spans="2:14" x14ac:dyDescent="0.25">
      <c r="B12" s="15" t="s">
        <v>9</v>
      </c>
      <c r="C12" s="12">
        <v>26926.2</v>
      </c>
      <c r="D12" s="12">
        <v>26361.439999999999</v>
      </c>
      <c r="E12" s="12">
        <v>26827.23</v>
      </c>
      <c r="F12" s="12">
        <v>29696.09</v>
      </c>
      <c r="G12" s="12">
        <v>27995.329999999998</v>
      </c>
      <c r="H12" s="12">
        <v>29449.210000000003</v>
      </c>
      <c r="I12" s="12">
        <v>29782.69</v>
      </c>
      <c r="J12" s="12">
        <v>30728.91</v>
      </c>
      <c r="K12" s="12">
        <v>29766.48</v>
      </c>
      <c r="L12" s="12">
        <v>30439.61</v>
      </c>
    </row>
    <row r="13" spans="2:14" x14ac:dyDescent="0.25">
      <c r="B13" s="15" t="s">
        <v>10</v>
      </c>
      <c r="C13" s="12">
        <v>27587.91</v>
      </c>
      <c r="D13" s="12">
        <v>28980</v>
      </c>
      <c r="E13" s="12">
        <v>30135.01</v>
      </c>
      <c r="F13" s="12">
        <v>30371.47</v>
      </c>
      <c r="G13" s="12">
        <v>29189.49</v>
      </c>
      <c r="H13" s="12">
        <v>31013.149999999998</v>
      </c>
      <c r="I13" s="12">
        <v>30311.02</v>
      </c>
      <c r="J13" s="12">
        <v>30945.050000000003</v>
      </c>
      <c r="K13" s="12">
        <v>31123.82</v>
      </c>
      <c r="L13" s="12">
        <v>30572.06</v>
      </c>
    </row>
    <row r="14" spans="2:14" x14ac:dyDescent="0.25">
      <c r="B14" s="15" t="s">
        <v>11</v>
      </c>
      <c r="C14" s="12">
        <v>26437.86</v>
      </c>
      <c r="D14" s="12">
        <v>28073.71</v>
      </c>
      <c r="E14" s="12">
        <v>29005.82</v>
      </c>
      <c r="F14" s="12">
        <v>28770.93</v>
      </c>
      <c r="G14" s="12">
        <v>28428.769999999997</v>
      </c>
      <c r="H14" s="12">
        <v>29469.23</v>
      </c>
      <c r="I14" s="12">
        <v>30164.07</v>
      </c>
      <c r="J14" s="12">
        <v>31081.88</v>
      </c>
      <c r="K14" s="12">
        <v>32482.98</v>
      </c>
      <c r="L14" s="12">
        <v>28418.06</v>
      </c>
    </row>
    <row r="15" spans="2:14" x14ac:dyDescent="0.25">
      <c r="B15" s="15" t="s">
        <v>12</v>
      </c>
      <c r="C15" s="12">
        <v>28761.360000000001</v>
      </c>
      <c r="D15" s="12">
        <v>28984.569</v>
      </c>
      <c r="E15" s="12">
        <v>29730.67</v>
      </c>
      <c r="F15" s="12">
        <v>30928.614999999998</v>
      </c>
      <c r="G15" s="12">
        <v>29703.62</v>
      </c>
      <c r="H15" s="12">
        <v>31668.69</v>
      </c>
      <c r="I15" s="12">
        <v>31473.43</v>
      </c>
      <c r="J15" s="12">
        <v>32739.49</v>
      </c>
      <c r="K15" s="12">
        <v>33855.920000000006</v>
      </c>
      <c r="L15" s="12"/>
    </row>
    <row r="16" spans="2:14" x14ac:dyDescent="0.25">
      <c r="B16" s="16" t="s">
        <v>13</v>
      </c>
      <c r="C16" s="13">
        <v>331503.76699999993</v>
      </c>
      <c r="D16" s="13">
        <v>339369.859</v>
      </c>
      <c r="E16" s="13">
        <v>345430.43</v>
      </c>
      <c r="F16" s="13">
        <v>360820.83500000002</v>
      </c>
      <c r="G16" s="13">
        <v>349684.62400000001</v>
      </c>
      <c r="H16" s="13">
        <v>364434.89</v>
      </c>
      <c r="I16" s="13">
        <v>368197.97400000005</v>
      </c>
      <c r="J16" s="13">
        <v>377028.81199999998</v>
      </c>
      <c r="K16" s="13">
        <v>383939.03</v>
      </c>
      <c r="L16" s="13">
        <v>344555.15999999992</v>
      </c>
    </row>
    <row r="17" spans="2:12" x14ac:dyDescent="0.25">
      <c r="B17" s="16" t="s">
        <v>14</v>
      </c>
      <c r="C17" s="13">
        <v>27625.313916666662</v>
      </c>
      <c r="D17" s="13">
        <v>28280.821583333334</v>
      </c>
      <c r="E17" s="13">
        <v>28785.869166666667</v>
      </c>
      <c r="F17" s="13">
        <v>30068.40291666667</v>
      </c>
      <c r="G17" s="13">
        <v>29140.385333333335</v>
      </c>
      <c r="H17" s="13">
        <v>30369.574166666669</v>
      </c>
      <c r="I17" s="13">
        <v>30683.164500000003</v>
      </c>
      <c r="J17" s="13">
        <v>31419.067666666666</v>
      </c>
      <c r="K17" s="13">
        <v>31994.91916666667</v>
      </c>
      <c r="L17" s="13">
        <v>31323.196363636354</v>
      </c>
    </row>
    <row r="18" spans="2:12" x14ac:dyDescent="0.25">
      <c r="B18" s="16" t="s">
        <v>15</v>
      </c>
      <c r="C18" s="13">
        <v>30121.68</v>
      </c>
      <c r="D18" s="13">
        <v>30325.829999999998</v>
      </c>
      <c r="E18" s="13">
        <v>30958.190000000002</v>
      </c>
      <c r="F18" s="13">
        <v>31737.55</v>
      </c>
      <c r="G18" s="13">
        <v>31157.040000000001</v>
      </c>
      <c r="H18" s="13">
        <v>32227.789999999997</v>
      </c>
      <c r="I18" s="13">
        <v>33015.61</v>
      </c>
      <c r="J18" s="13">
        <v>33608.485000000001</v>
      </c>
      <c r="K18" s="13">
        <v>34266.910000000011</v>
      </c>
      <c r="L18" s="13">
        <v>35211.159999999989</v>
      </c>
    </row>
    <row r="19" spans="2:12" x14ac:dyDescent="0.25">
      <c r="B19" s="16" t="s">
        <v>16</v>
      </c>
      <c r="C19" s="13">
        <v>24106.299999999996</v>
      </c>
      <c r="D19" s="13">
        <v>26316.09</v>
      </c>
      <c r="E19" s="13">
        <v>25360.15</v>
      </c>
      <c r="F19" s="13">
        <v>26799.86</v>
      </c>
      <c r="G19" s="13">
        <v>26633.77</v>
      </c>
      <c r="H19" s="13">
        <v>27147.239999999998</v>
      </c>
      <c r="I19" s="13">
        <v>26980.39</v>
      </c>
      <c r="J19" s="13">
        <v>26939.07</v>
      </c>
      <c r="K19" s="13">
        <v>29766.48</v>
      </c>
      <c r="L19" s="13">
        <v>28418.06</v>
      </c>
    </row>
    <row r="20" spans="2:12" x14ac:dyDescent="0.25">
      <c r="B20" s="11" t="s">
        <v>17</v>
      </c>
      <c r="C20" s="14">
        <v>908.23</v>
      </c>
      <c r="D20" s="14">
        <v>929.78</v>
      </c>
      <c r="E20" s="14">
        <v>946.38</v>
      </c>
      <c r="F20" s="13">
        <v>988.55</v>
      </c>
      <c r="G20" s="13">
        <v>958.04</v>
      </c>
      <c r="H20" s="13">
        <v>998.45</v>
      </c>
      <c r="I20" s="13">
        <v>1008.76</v>
      </c>
      <c r="J20" s="13">
        <v>1032.96</v>
      </c>
      <c r="K20" s="13">
        <v>1051.8900000000001</v>
      </c>
      <c r="L20" s="13">
        <v>1031.5999999999999</v>
      </c>
    </row>
    <row r="22" spans="2:12" x14ac:dyDescent="0.25">
      <c r="B22" s="4" t="s">
        <v>30</v>
      </c>
      <c r="C22" s="4"/>
      <c r="D22" s="4"/>
      <c r="E22" s="4"/>
      <c r="F22" s="4"/>
      <c r="G22" s="4"/>
      <c r="H22" s="4"/>
      <c r="I22" s="4"/>
      <c r="J22" s="4"/>
      <c r="K22" s="5"/>
      <c r="L22" s="5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5"/>
      <c r="L23" s="5"/>
    </row>
    <row r="24" spans="2:12" x14ac:dyDescent="0.25">
      <c r="B24" s="6" t="s">
        <v>0</v>
      </c>
      <c r="C24" s="6" t="s">
        <v>26</v>
      </c>
      <c r="D24" s="6" t="s">
        <v>27</v>
      </c>
      <c r="E24" s="6" t="s">
        <v>28</v>
      </c>
      <c r="F24" s="6" t="s">
        <v>18</v>
      </c>
      <c r="G24" s="6" t="s">
        <v>19</v>
      </c>
      <c r="H24" s="6" t="s">
        <v>20</v>
      </c>
      <c r="I24" s="6" t="s">
        <v>21</v>
      </c>
      <c r="J24" s="6" t="s">
        <v>22</v>
      </c>
      <c r="K24" s="6" t="s">
        <v>23</v>
      </c>
      <c r="L24" s="6" t="s">
        <v>24</v>
      </c>
    </row>
    <row r="25" spans="2:12" x14ac:dyDescent="0.25">
      <c r="B25" s="7" t="s">
        <v>1</v>
      </c>
      <c r="C25" s="12"/>
      <c r="D25" s="12">
        <v>614.65</v>
      </c>
      <c r="E25" s="12">
        <v>416</v>
      </c>
      <c r="F25" s="12">
        <v>563.47</v>
      </c>
      <c r="G25" s="12">
        <v>506.12</v>
      </c>
      <c r="H25" s="12">
        <v>588.08000000000004</v>
      </c>
      <c r="I25" s="12">
        <v>679.47</v>
      </c>
      <c r="J25" s="12">
        <v>616.36</v>
      </c>
      <c r="K25" s="12">
        <v>591.34999999999991</v>
      </c>
      <c r="L25" s="12">
        <v>480.57</v>
      </c>
    </row>
    <row r="26" spans="2:12" x14ac:dyDescent="0.25">
      <c r="B26" s="7" t="s">
        <v>2</v>
      </c>
      <c r="C26" s="12"/>
      <c r="D26" s="12">
        <v>559.97</v>
      </c>
      <c r="E26" s="12">
        <v>399.47</v>
      </c>
      <c r="F26" s="12">
        <v>507.61</v>
      </c>
      <c r="G26" s="12">
        <v>263.63</v>
      </c>
      <c r="H26" s="12">
        <v>465.96</v>
      </c>
      <c r="I26" s="12">
        <v>534.66</v>
      </c>
      <c r="J26" s="12">
        <v>577.79999999999995</v>
      </c>
      <c r="K26" s="12">
        <v>492.45000000000005</v>
      </c>
      <c r="L26" s="12">
        <v>477.66999999999996</v>
      </c>
    </row>
    <row r="27" spans="2:12" x14ac:dyDescent="0.25">
      <c r="B27" s="7" t="s">
        <v>3</v>
      </c>
      <c r="C27" s="12"/>
      <c r="D27" s="12">
        <v>546.89</v>
      </c>
      <c r="E27" s="12">
        <v>504.38</v>
      </c>
      <c r="F27" s="12">
        <v>482.94</v>
      </c>
      <c r="G27" s="12">
        <v>123.29</v>
      </c>
      <c r="H27" s="12">
        <v>290.04000000000002</v>
      </c>
      <c r="I27" s="12">
        <v>778.03</v>
      </c>
      <c r="J27" s="12">
        <v>556.23</v>
      </c>
      <c r="K27" s="12">
        <v>544.43999999999994</v>
      </c>
      <c r="L27" s="12">
        <v>256.86999999999995</v>
      </c>
    </row>
    <row r="28" spans="2:12" x14ac:dyDescent="0.25">
      <c r="B28" s="7" t="s">
        <v>4</v>
      </c>
      <c r="C28" s="12"/>
      <c r="D28" s="12">
        <v>467.52</v>
      </c>
      <c r="E28" s="12">
        <v>483.11</v>
      </c>
      <c r="F28" s="12">
        <v>415.88</v>
      </c>
      <c r="G28" s="12">
        <v>279.61</v>
      </c>
      <c r="H28" s="12">
        <v>265.16000000000003</v>
      </c>
      <c r="I28" s="12">
        <v>621.41</v>
      </c>
      <c r="J28" s="12">
        <v>538.48</v>
      </c>
      <c r="K28" s="12">
        <v>545.04</v>
      </c>
      <c r="L28" s="12">
        <v>13.760000000000002</v>
      </c>
    </row>
    <row r="29" spans="2:12" x14ac:dyDescent="0.25">
      <c r="B29" s="7" t="s">
        <v>5</v>
      </c>
      <c r="C29" s="12"/>
      <c r="D29" s="12">
        <v>506.03</v>
      </c>
      <c r="E29" s="12">
        <v>537.15</v>
      </c>
      <c r="F29" s="12">
        <v>269.58999999999997</v>
      </c>
      <c r="G29" s="12">
        <v>496.62</v>
      </c>
      <c r="H29" s="12">
        <v>303.19</v>
      </c>
      <c r="I29" s="12">
        <v>600.21</v>
      </c>
      <c r="J29" s="12">
        <v>612.755</v>
      </c>
      <c r="K29" s="12">
        <v>517.41</v>
      </c>
      <c r="L29" s="12"/>
    </row>
    <row r="30" spans="2:12" x14ac:dyDescent="0.25">
      <c r="B30" s="7" t="s">
        <v>6</v>
      </c>
      <c r="C30" s="12"/>
      <c r="D30" s="12">
        <v>501.82</v>
      </c>
      <c r="E30" s="12">
        <v>408.85</v>
      </c>
      <c r="F30" s="12">
        <v>366.23</v>
      </c>
      <c r="G30" s="12">
        <v>563.69000000000005</v>
      </c>
      <c r="H30" s="12">
        <v>653.41999999999996</v>
      </c>
      <c r="I30" s="12">
        <v>613.61</v>
      </c>
      <c r="J30" s="12">
        <v>486.77</v>
      </c>
      <c r="K30" s="12">
        <v>468.66999999999996</v>
      </c>
      <c r="L30" s="12">
        <v>7.61</v>
      </c>
    </row>
    <row r="31" spans="2:12" x14ac:dyDescent="0.25">
      <c r="B31" s="7" t="s">
        <v>7</v>
      </c>
      <c r="C31" s="12"/>
      <c r="D31" s="12">
        <v>478.26</v>
      </c>
      <c r="E31" s="12">
        <v>545.29999999999995</v>
      </c>
      <c r="F31" s="12">
        <v>405.43</v>
      </c>
      <c r="G31" s="12">
        <v>624.38</v>
      </c>
      <c r="H31" s="12">
        <v>688.46</v>
      </c>
      <c r="I31" s="12">
        <v>558.07000000000005</v>
      </c>
      <c r="J31" s="12">
        <v>545.49</v>
      </c>
      <c r="K31" s="12">
        <v>575.54000000000008</v>
      </c>
      <c r="L31" s="12"/>
    </row>
    <row r="32" spans="2:12" x14ac:dyDescent="0.25">
      <c r="B32" s="7" t="s">
        <v>8</v>
      </c>
      <c r="C32" s="12">
        <v>163.30000000000001</v>
      </c>
      <c r="D32" s="12">
        <v>542.11</v>
      </c>
      <c r="E32" s="12">
        <v>475.11</v>
      </c>
      <c r="F32" s="12">
        <v>342.19</v>
      </c>
      <c r="G32" s="12">
        <v>618.54999999999995</v>
      </c>
      <c r="H32" s="12">
        <v>631.61</v>
      </c>
      <c r="I32" s="12">
        <v>569.29999999999995</v>
      </c>
      <c r="J32" s="12">
        <v>578.54</v>
      </c>
      <c r="K32" s="12">
        <v>562.05000000000007</v>
      </c>
      <c r="L32" s="12">
        <v>0.63</v>
      </c>
    </row>
    <row r="33" spans="2:12" x14ac:dyDescent="0.25">
      <c r="B33" s="7" t="s">
        <v>9</v>
      </c>
      <c r="C33" s="12">
        <v>591.91999999999996</v>
      </c>
      <c r="D33" s="12">
        <v>375.66</v>
      </c>
      <c r="E33" s="12">
        <v>471.04</v>
      </c>
      <c r="F33" s="12">
        <v>308.22000000000003</v>
      </c>
      <c r="G33" s="12">
        <v>621.85</v>
      </c>
      <c r="H33" s="12">
        <v>720.4</v>
      </c>
      <c r="I33" s="12">
        <v>575.89</v>
      </c>
      <c r="J33" s="12">
        <v>530.16999999999996</v>
      </c>
      <c r="K33" s="12">
        <v>545.16000000000008</v>
      </c>
      <c r="L33" s="12">
        <v>80.22</v>
      </c>
    </row>
    <row r="34" spans="2:12" x14ac:dyDescent="0.25">
      <c r="B34" s="7" t="s">
        <v>10</v>
      </c>
      <c r="C34" s="12">
        <v>591.99</v>
      </c>
      <c r="D34" s="12">
        <v>391.68</v>
      </c>
      <c r="E34" s="12">
        <v>495.89</v>
      </c>
      <c r="F34" s="12">
        <v>541.52</v>
      </c>
      <c r="G34" s="12">
        <v>523.47</v>
      </c>
      <c r="H34" s="12">
        <v>663.78</v>
      </c>
      <c r="I34" s="12">
        <v>534.98</v>
      </c>
      <c r="J34" s="12">
        <v>565.55999999999995</v>
      </c>
      <c r="K34" s="12">
        <v>409.53</v>
      </c>
      <c r="L34" s="12">
        <v>420.93999999999994</v>
      </c>
    </row>
    <row r="35" spans="2:12" x14ac:dyDescent="0.25">
      <c r="B35" s="7" t="s">
        <v>11</v>
      </c>
      <c r="C35" s="12">
        <v>584.15</v>
      </c>
      <c r="D35" s="12">
        <v>388.68</v>
      </c>
      <c r="E35" s="12">
        <v>463.57</v>
      </c>
      <c r="F35" s="12">
        <v>445.71</v>
      </c>
      <c r="G35" s="12">
        <v>583.85</v>
      </c>
      <c r="H35" s="12">
        <v>682.44</v>
      </c>
      <c r="I35" s="12">
        <v>587.69000000000005</v>
      </c>
      <c r="J35" s="12">
        <v>588.83000000000004</v>
      </c>
      <c r="K35" s="12">
        <v>540.97</v>
      </c>
      <c r="L35" s="12">
        <v>253.83999999999997</v>
      </c>
    </row>
    <row r="36" spans="2:12" x14ac:dyDescent="0.25">
      <c r="B36" s="7" t="s">
        <v>12</v>
      </c>
      <c r="C36" s="12">
        <v>432.49</v>
      </c>
      <c r="D36" s="12">
        <v>175.76</v>
      </c>
      <c r="E36" s="12">
        <v>439.5</v>
      </c>
      <c r="F36" s="12">
        <v>468.29500000000002</v>
      </c>
      <c r="G36" s="12">
        <v>588.09</v>
      </c>
      <c r="H36" s="12">
        <v>632.64</v>
      </c>
      <c r="I36" s="12">
        <v>634.23</v>
      </c>
      <c r="J36" s="12">
        <v>441.25</v>
      </c>
      <c r="K36" s="12">
        <v>404.93999999999994</v>
      </c>
      <c r="L36" s="12"/>
    </row>
    <row r="37" spans="2:12" x14ac:dyDescent="0.25">
      <c r="B37" s="9" t="s">
        <v>13</v>
      </c>
      <c r="C37" s="13">
        <v>2363.8500000000004</v>
      </c>
      <c r="D37" s="13">
        <v>5549.03</v>
      </c>
      <c r="E37" s="13">
        <v>5639.3700000000008</v>
      </c>
      <c r="F37" s="13">
        <v>5117.085</v>
      </c>
      <c r="G37" s="13">
        <v>5793.1500000000015</v>
      </c>
      <c r="H37" s="13">
        <v>6585.1799999999994</v>
      </c>
      <c r="I37" s="13">
        <v>7287.5500000000011</v>
      </c>
      <c r="J37" s="13">
        <v>6638.2350000000006</v>
      </c>
      <c r="K37" s="13">
        <v>6197.5499999999993</v>
      </c>
      <c r="L37" s="13">
        <v>1992.11</v>
      </c>
    </row>
    <row r="38" spans="2:12" x14ac:dyDescent="0.25">
      <c r="B38" s="9" t="s">
        <v>14</v>
      </c>
      <c r="C38" s="13">
        <v>336.80250000000001</v>
      </c>
      <c r="D38" s="13">
        <v>636.05363636363631</v>
      </c>
      <c r="E38" s="13">
        <v>613.57272727272732</v>
      </c>
      <c r="F38" s="13">
        <v>565.18909090909108</v>
      </c>
      <c r="G38" s="13">
        <v>603.29181818181826</v>
      </c>
      <c r="H38" s="13">
        <v>662.37272727272716</v>
      </c>
      <c r="I38" s="13">
        <v>734.78454545454542</v>
      </c>
      <c r="J38" s="13">
        <v>693.28681818181826</v>
      </c>
      <c r="K38" s="13">
        <v>660.96727272727276</v>
      </c>
      <c r="L38" s="13">
        <v>417.58555555555563</v>
      </c>
    </row>
    <row r="39" spans="2:12" x14ac:dyDescent="0.25">
      <c r="B39" s="9" t="s">
        <v>15</v>
      </c>
      <c r="C39" s="13">
        <v>591.99</v>
      </c>
      <c r="D39" s="13">
        <v>614.65</v>
      </c>
      <c r="E39" s="13">
        <v>545.29999999999995</v>
      </c>
      <c r="F39" s="13">
        <v>563.47</v>
      </c>
      <c r="G39" s="13">
        <v>624.38</v>
      </c>
      <c r="H39" s="13">
        <v>720.4</v>
      </c>
      <c r="I39" s="13">
        <v>778.03</v>
      </c>
      <c r="J39" s="13">
        <v>616.36</v>
      </c>
      <c r="K39" s="13">
        <v>591.34999999999991</v>
      </c>
      <c r="L39" s="13">
        <v>480.57</v>
      </c>
    </row>
    <row r="40" spans="2:12" x14ac:dyDescent="0.25">
      <c r="B40" s="9" t="s">
        <v>16</v>
      </c>
      <c r="C40" s="13">
        <v>163.30000000000001</v>
      </c>
      <c r="D40" s="13">
        <v>175.76</v>
      </c>
      <c r="E40" s="13">
        <v>399.47</v>
      </c>
      <c r="F40" s="13">
        <v>269.58999999999997</v>
      </c>
      <c r="G40" s="13">
        <v>123.29</v>
      </c>
      <c r="H40" s="13">
        <v>265.16000000000003</v>
      </c>
      <c r="I40" s="13">
        <v>534.66</v>
      </c>
      <c r="J40" s="13">
        <v>441.25</v>
      </c>
      <c r="K40" s="13">
        <v>404.93999999999994</v>
      </c>
      <c r="L40" s="13">
        <v>0.63</v>
      </c>
    </row>
    <row r="41" spans="2:12" x14ac:dyDescent="0.25">
      <c r="B41" s="11" t="s">
        <v>17</v>
      </c>
      <c r="C41" s="14">
        <v>6.48</v>
      </c>
      <c r="D41" s="14">
        <v>15.2</v>
      </c>
      <c r="E41" s="14">
        <v>15.45</v>
      </c>
      <c r="F41" s="13">
        <v>14.02</v>
      </c>
      <c r="G41" s="13">
        <v>15.87</v>
      </c>
      <c r="H41" s="13">
        <v>18.04</v>
      </c>
      <c r="I41" s="13">
        <v>19.97</v>
      </c>
      <c r="J41" s="13">
        <v>18.190000000000001</v>
      </c>
      <c r="K41" s="13">
        <v>16.98</v>
      </c>
      <c r="L41" s="13">
        <v>5.96</v>
      </c>
    </row>
    <row r="43" spans="2:12" x14ac:dyDescent="0.25">
      <c r="B43" s="4" t="s">
        <v>31</v>
      </c>
      <c r="C43" s="4"/>
      <c r="D43" s="4"/>
      <c r="E43" s="4"/>
      <c r="F43" s="4"/>
      <c r="G43" s="4"/>
      <c r="H43" s="4"/>
      <c r="I43" s="4"/>
      <c r="J43" s="4"/>
      <c r="K43" s="5"/>
      <c r="L43" s="5"/>
    </row>
    <row r="44" spans="2:12" x14ac:dyDescent="0.25">
      <c r="B44" s="4"/>
      <c r="C44" s="4"/>
      <c r="D44" s="4"/>
      <c r="E44" s="4"/>
      <c r="F44" s="4"/>
      <c r="G44" s="4"/>
      <c r="H44" s="4"/>
      <c r="I44" s="4"/>
      <c r="J44" s="4"/>
      <c r="K44" s="5"/>
      <c r="L44" s="5"/>
    </row>
    <row r="45" spans="2:12" x14ac:dyDescent="0.25">
      <c r="B45" s="6" t="s">
        <v>0</v>
      </c>
      <c r="C45" s="6" t="s">
        <v>26</v>
      </c>
      <c r="D45" s="6" t="s">
        <v>27</v>
      </c>
      <c r="E45" s="6" t="s">
        <v>28</v>
      </c>
      <c r="F45" s="6" t="s">
        <v>18</v>
      </c>
      <c r="G45" s="6" t="s">
        <v>19</v>
      </c>
      <c r="H45" s="6" t="s">
        <v>20</v>
      </c>
      <c r="I45" s="6" t="s">
        <v>21</v>
      </c>
      <c r="J45" s="6" t="s">
        <v>22</v>
      </c>
      <c r="K45" s="6" t="s">
        <v>23</v>
      </c>
      <c r="L45" s="6" t="s">
        <v>24</v>
      </c>
    </row>
    <row r="46" spans="2:12" x14ac:dyDescent="0.25">
      <c r="B46" s="7" t="s">
        <v>1</v>
      </c>
      <c r="C46" s="12">
        <v>28933.75</v>
      </c>
      <c r="D46" s="12">
        <v>29167.040000000001</v>
      </c>
      <c r="E46" s="12">
        <v>29124.86</v>
      </c>
      <c r="F46" s="12">
        <v>30838.560000000001</v>
      </c>
      <c r="G46" s="12">
        <v>29782.13</v>
      </c>
      <c r="H46" s="12">
        <v>29722.73</v>
      </c>
      <c r="I46" s="12">
        <v>32059.81</v>
      </c>
      <c r="J46" s="12">
        <v>32457.58</v>
      </c>
      <c r="K46" s="12">
        <v>31866.990000000009</v>
      </c>
      <c r="L46" s="12">
        <v>34730.589999999989</v>
      </c>
    </row>
    <row r="47" spans="2:12" x14ac:dyDescent="0.25">
      <c r="B47" s="7" t="s">
        <v>2</v>
      </c>
      <c r="C47" s="12">
        <v>26414.68</v>
      </c>
      <c r="D47" s="12">
        <v>26034.16</v>
      </c>
      <c r="E47" s="12">
        <v>24960.68</v>
      </c>
      <c r="F47" s="12">
        <v>26292.25</v>
      </c>
      <c r="G47" s="12">
        <v>26370.14</v>
      </c>
      <c r="H47" s="12">
        <v>26681.279999999999</v>
      </c>
      <c r="I47" s="12">
        <v>26445.73</v>
      </c>
      <c r="J47" s="12">
        <v>26361.27</v>
      </c>
      <c r="K47" s="12">
        <v>29301.79</v>
      </c>
      <c r="L47" s="12">
        <v>30539.93</v>
      </c>
    </row>
    <row r="48" spans="2:12" x14ac:dyDescent="0.25">
      <c r="B48" s="7" t="s">
        <v>3</v>
      </c>
      <c r="C48" s="12">
        <v>29028.950000000004</v>
      </c>
      <c r="D48" s="12">
        <v>29522.260000000002</v>
      </c>
      <c r="E48" s="12">
        <v>28561.68</v>
      </c>
      <c r="F48" s="12">
        <v>29694.42</v>
      </c>
      <c r="G48" s="12">
        <v>31033.75</v>
      </c>
      <c r="H48" s="12">
        <v>31147.23</v>
      </c>
      <c r="I48" s="12">
        <v>31512.84</v>
      </c>
      <c r="J48" s="12">
        <v>31642.69</v>
      </c>
      <c r="K48" s="12">
        <v>32602.570000000007</v>
      </c>
      <c r="L48" s="12">
        <v>31683.429999999997</v>
      </c>
    </row>
    <row r="49" spans="2:12" x14ac:dyDescent="0.25">
      <c r="B49" s="7" t="s">
        <v>4</v>
      </c>
      <c r="C49" s="12">
        <v>28062.379999999997</v>
      </c>
      <c r="D49" s="12">
        <v>28019.37</v>
      </c>
      <c r="E49" s="12">
        <v>29296.3</v>
      </c>
      <c r="F49" s="12">
        <v>30465.14</v>
      </c>
      <c r="G49" s="12">
        <v>30033.694</v>
      </c>
      <c r="H49" s="12">
        <v>31912.28</v>
      </c>
      <c r="I49" s="12">
        <v>30370.95</v>
      </c>
      <c r="J49" s="12">
        <v>31605.18</v>
      </c>
      <c r="K49" s="12">
        <v>33355.82</v>
      </c>
      <c r="L49" s="12">
        <v>29143.30999999999</v>
      </c>
    </row>
    <row r="50" spans="2:12" x14ac:dyDescent="0.25">
      <c r="B50" s="7" t="s">
        <v>5</v>
      </c>
      <c r="C50" s="12">
        <v>30121.68</v>
      </c>
      <c r="D50" s="12">
        <v>29819.8</v>
      </c>
      <c r="E50" s="12">
        <v>30421.040000000001</v>
      </c>
      <c r="F50" s="12">
        <v>31467.96</v>
      </c>
      <c r="G50" s="12">
        <v>29681.83</v>
      </c>
      <c r="H50" s="12">
        <v>31924.6</v>
      </c>
      <c r="I50" s="12">
        <v>32415.4</v>
      </c>
      <c r="J50" s="12">
        <v>32995.730000000003</v>
      </c>
      <c r="K50" s="12">
        <v>33749.500000000007</v>
      </c>
      <c r="L50" s="12">
        <v>32531.460000000003</v>
      </c>
    </row>
    <row r="51" spans="2:12" x14ac:dyDescent="0.25">
      <c r="B51" s="7" t="s">
        <v>6</v>
      </c>
      <c r="C51" s="12">
        <v>27877.857</v>
      </c>
      <c r="D51" s="12">
        <v>27535.65</v>
      </c>
      <c r="E51" s="12">
        <v>28050.3</v>
      </c>
      <c r="F51" s="12">
        <v>28525.71</v>
      </c>
      <c r="G51" s="12">
        <v>28489.74</v>
      </c>
      <c r="H51" s="12">
        <v>29762.89</v>
      </c>
      <c r="I51" s="12">
        <v>29797.254000000001</v>
      </c>
      <c r="J51" s="12">
        <v>32007.53</v>
      </c>
      <c r="K51" s="12">
        <v>31220.42</v>
      </c>
      <c r="L51" s="12">
        <v>33143.379999999997</v>
      </c>
    </row>
    <row r="52" spans="2:12" x14ac:dyDescent="0.25">
      <c r="B52" s="7" t="s">
        <v>7</v>
      </c>
      <c r="C52" s="12">
        <v>27244.84</v>
      </c>
      <c r="D52" s="12">
        <v>26880.63</v>
      </c>
      <c r="E52" s="12">
        <v>28298.18</v>
      </c>
      <c r="F52" s="12">
        <v>29916.19</v>
      </c>
      <c r="G52" s="12">
        <v>28802.58</v>
      </c>
      <c r="H52" s="12">
        <v>28998.12</v>
      </c>
      <c r="I52" s="12">
        <v>30162.18</v>
      </c>
      <c r="J52" s="12">
        <v>29956.16</v>
      </c>
      <c r="K52" s="12">
        <v>30833.11</v>
      </c>
      <c r="L52" s="12">
        <v>32446.36</v>
      </c>
    </row>
    <row r="53" spans="2:12" x14ac:dyDescent="0.25">
      <c r="B53" s="7" t="s">
        <v>8</v>
      </c>
      <c r="C53" s="12">
        <v>23942.999999999996</v>
      </c>
      <c r="D53" s="12">
        <v>25773.98</v>
      </c>
      <c r="E53" s="12">
        <v>27249.29</v>
      </c>
      <c r="F53" s="12">
        <v>30500.16</v>
      </c>
      <c r="G53" s="12">
        <v>26697.66</v>
      </c>
      <c r="H53" s="12">
        <v>28799.56</v>
      </c>
      <c r="I53" s="12">
        <v>28747.84</v>
      </c>
      <c r="J53" s="12">
        <v>29994.917000000001</v>
      </c>
      <c r="K53" s="12">
        <v>29482.68</v>
      </c>
      <c r="L53" s="12">
        <v>29669.86</v>
      </c>
    </row>
    <row r="54" spans="2:12" x14ac:dyDescent="0.25">
      <c r="B54" s="7" t="s">
        <v>9</v>
      </c>
      <c r="C54" s="12">
        <v>26334.280000000002</v>
      </c>
      <c r="D54" s="12">
        <v>25985.78</v>
      </c>
      <c r="E54" s="12">
        <v>26356.19</v>
      </c>
      <c r="F54" s="12">
        <v>29387.87</v>
      </c>
      <c r="G54" s="12">
        <v>27373.48</v>
      </c>
      <c r="H54" s="12">
        <v>28728.81</v>
      </c>
      <c r="I54" s="12">
        <v>29206.799999999999</v>
      </c>
      <c r="J54" s="12">
        <v>30198.74</v>
      </c>
      <c r="K54" s="12">
        <v>29221.32</v>
      </c>
      <c r="L54" s="12">
        <v>30359.39</v>
      </c>
    </row>
    <row r="55" spans="2:12" x14ac:dyDescent="0.25">
      <c r="B55" s="7" t="s">
        <v>10</v>
      </c>
      <c r="C55" s="12">
        <v>26995.919999999998</v>
      </c>
      <c r="D55" s="12">
        <v>28588.32</v>
      </c>
      <c r="E55" s="12">
        <v>29639.119999999999</v>
      </c>
      <c r="F55" s="12">
        <v>29829.95</v>
      </c>
      <c r="G55" s="12">
        <v>28666.02</v>
      </c>
      <c r="H55" s="12">
        <v>30349.37</v>
      </c>
      <c r="I55" s="12">
        <v>29776.04</v>
      </c>
      <c r="J55" s="12">
        <v>30379.49</v>
      </c>
      <c r="K55" s="12">
        <v>30714.29</v>
      </c>
      <c r="L55" s="12">
        <v>30151.120000000003</v>
      </c>
    </row>
    <row r="56" spans="2:12" x14ac:dyDescent="0.25">
      <c r="B56" s="7" t="s">
        <v>11</v>
      </c>
      <c r="C56" s="12">
        <v>25853.71</v>
      </c>
      <c r="D56" s="12">
        <v>27685.03</v>
      </c>
      <c r="E56" s="12">
        <v>28542.25</v>
      </c>
      <c r="F56" s="12">
        <v>28325.22</v>
      </c>
      <c r="G56" s="12">
        <v>27844.92</v>
      </c>
      <c r="H56" s="12">
        <v>28786.79</v>
      </c>
      <c r="I56" s="12">
        <v>29576.38</v>
      </c>
      <c r="J56" s="12">
        <v>30493.05</v>
      </c>
      <c r="K56" s="12">
        <v>31942.01</v>
      </c>
      <c r="L56" s="12">
        <v>28164.22</v>
      </c>
    </row>
    <row r="57" spans="2:12" x14ac:dyDescent="0.25">
      <c r="B57" s="7" t="s">
        <v>12</v>
      </c>
      <c r="C57" s="12">
        <v>28328.87</v>
      </c>
      <c r="D57" s="12">
        <v>28808.809000000001</v>
      </c>
      <c r="E57" s="12">
        <v>29291.17</v>
      </c>
      <c r="F57" s="12">
        <v>30460.32</v>
      </c>
      <c r="G57" s="12">
        <v>29115.53</v>
      </c>
      <c r="H57" s="12">
        <v>31036.05</v>
      </c>
      <c r="I57" s="12">
        <v>30839.200000000001</v>
      </c>
      <c r="J57" s="12">
        <v>32298.240000000002</v>
      </c>
      <c r="K57" s="12">
        <v>33450.980000000003</v>
      </c>
      <c r="L57" s="12"/>
    </row>
    <row r="58" spans="2:12" x14ac:dyDescent="0.25">
      <c r="B58" s="9" t="s">
        <v>13</v>
      </c>
      <c r="C58" s="13">
        <v>329139.91700000002</v>
      </c>
      <c r="D58" s="13">
        <v>333820.82900000003</v>
      </c>
      <c r="E58" s="13">
        <v>339791.06</v>
      </c>
      <c r="F58" s="13">
        <v>355703.75000000006</v>
      </c>
      <c r="G58" s="13">
        <v>343891.47400000005</v>
      </c>
      <c r="H58" s="13">
        <v>357849.70999999996</v>
      </c>
      <c r="I58" s="13">
        <v>360910.424</v>
      </c>
      <c r="J58" s="13">
        <v>370390.57699999999</v>
      </c>
      <c r="K58" s="13">
        <v>377741.48</v>
      </c>
      <c r="L58" s="13">
        <v>342563.04999999993</v>
      </c>
    </row>
    <row r="59" spans="2:12" x14ac:dyDescent="0.25">
      <c r="B59" s="9" t="s">
        <v>14</v>
      </c>
      <c r="C59" s="13">
        <v>25178.939727272726</v>
      </c>
      <c r="D59" s="13">
        <v>25394.453636363636</v>
      </c>
      <c r="E59" s="13">
        <v>25815.51272727273</v>
      </c>
      <c r="F59" s="13">
        <v>27175.655454545456</v>
      </c>
      <c r="G59" s="13">
        <v>26267.820363636365</v>
      </c>
      <c r="H59" s="13">
        <v>27276.624545454546</v>
      </c>
      <c r="I59" s="13">
        <v>27501.076727272724</v>
      </c>
      <c r="J59" s="13">
        <v>28147.02609090909</v>
      </c>
      <c r="K59" s="13">
        <v>28578.862727272728</v>
      </c>
      <c r="L59" s="13">
        <v>28765.348181818179</v>
      </c>
    </row>
    <row r="60" spans="2:12" x14ac:dyDescent="0.25">
      <c r="B60" s="9" t="s">
        <v>15</v>
      </c>
      <c r="C60" s="13">
        <v>30121.68</v>
      </c>
      <c r="D60" s="13">
        <v>29819.8</v>
      </c>
      <c r="E60" s="13">
        <v>30421.040000000001</v>
      </c>
      <c r="F60" s="13">
        <v>31467.96</v>
      </c>
      <c r="G60" s="13">
        <v>31033.75</v>
      </c>
      <c r="H60" s="13">
        <v>31924.6</v>
      </c>
      <c r="I60" s="13">
        <v>32415.4</v>
      </c>
      <c r="J60" s="13">
        <v>32995.730000000003</v>
      </c>
      <c r="K60" s="13">
        <v>33749.500000000007</v>
      </c>
      <c r="L60" s="13">
        <v>34730.589999999989</v>
      </c>
    </row>
    <row r="61" spans="2:12" x14ac:dyDescent="0.25">
      <c r="B61" s="9" t="s">
        <v>16</v>
      </c>
      <c r="C61" s="13">
        <v>23942.999999999996</v>
      </c>
      <c r="D61" s="13">
        <v>25773.98</v>
      </c>
      <c r="E61" s="13">
        <v>24960.68</v>
      </c>
      <c r="F61" s="13">
        <v>26292.25</v>
      </c>
      <c r="G61" s="13">
        <v>26370.14</v>
      </c>
      <c r="H61" s="13">
        <v>26681.279999999999</v>
      </c>
      <c r="I61" s="13">
        <v>26445.73</v>
      </c>
      <c r="J61" s="13">
        <v>26361.27</v>
      </c>
      <c r="K61" s="13">
        <v>29221.32</v>
      </c>
      <c r="L61" s="13">
        <v>28164.22</v>
      </c>
    </row>
    <row r="62" spans="2:12" x14ac:dyDescent="0.25">
      <c r="B62" s="11" t="s">
        <v>17</v>
      </c>
      <c r="C62" s="14">
        <v>901.75</v>
      </c>
      <c r="D62" s="14">
        <v>914.58</v>
      </c>
      <c r="E62" s="14">
        <v>930.93</v>
      </c>
      <c r="F62" s="13">
        <v>974.53</v>
      </c>
      <c r="G62" s="13">
        <v>942.17</v>
      </c>
      <c r="H62" s="13">
        <v>980.41</v>
      </c>
      <c r="I62" s="13">
        <v>988.8</v>
      </c>
      <c r="J62" s="13">
        <v>1014.77</v>
      </c>
      <c r="K62" s="13">
        <v>1034.9100000000001</v>
      </c>
      <c r="L62" s="13">
        <v>1025.6400000000001</v>
      </c>
    </row>
  </sheetData>
  <mergeCells count="6">
    <mergeCell ref="B1:J2"/>
    <mergeCell ref="K1:L2"/>
    <mergeCell ref="B22:J23"/>
    <mergeCell ref="K22:L23"/>
    <mergeCell ref="B43:J44"/>
    <mergeCell ref="K43:L44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I11" sqref="I11"/>
    </sheetView>
  </sheetViews>
  <sheetFormatPr baseColWidth="10" defaultRowHeight="15" x14ac:dyDescent="0.25"/>
  <cols>
    <col min="1" max="1" width="5.28515625" style="1" customWidth="1"/>
    <col min="2" max="2" width="27.28515625" style="1" customWidth="1"/>
    <col min="3" max="12" width="9.5703125" style="1" bestFit="1" customWidth="1"/>
    <col min="13" max="16384" width="11.42578125" style="1"/>
  </cols>
  <sheetData>
    <row r="1" spans="2:14" ht="15" customHeight="1" x14ac:dyDescent="0.25">
      <c r="B1" s="4" t="s">
        <v>33</v>
      </c>
      <c r="C1" s="4"/>
      <c r="D1" s="4"/>
      <c r="E1" s="4"/>
      <c r="F1" s="4"/>
      <c r="G1" s="4"/>
      <c r="H1" s="4"/>
      <c r="I1" s="4"/>
      <c r="J1" s="4"/>
      <c r="K1" s="5"/>
      <c r="L1" s="5"/>
    </row>
    <row r="2" spans="2:14" ht="15" customHeight="1" x14ac:dyDescent="0.25">
      <c r="B2" s="4"/>
      <c r="C2" s="4"/>
      <c r="D2" s="4"/>
      <c r="E2" s="4"/>
      <c r="F2" s="4"/>
      <c r="G2" s="4"/>
      <c r="H2" s="4"/>
      <c r="I2" s="4"/>
      <c r="J2" s="4"/>
      <c r="K2" s="5"/>
      <c r="L2" s="5"/>
    </row>
    <row r="3" spans="2:14" x14ac:dyDescent="0.25">
      <c r="B3" s="6" t="s">
        <v>0</v>
      </c>
      <c r="C3" s="6" t="s">
        <v>26</v>
      </c>
      <c r="D3" s="6" t="s">
        <v>27</v>
      </c>
      <c r="E3" s="6" t="s">
        <v>28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</row>
    <row r="4" spans="2:14" x14ac:dyDescent="0.25">
      <c r="B4" s="15" t="s">
        <v>1</v>
      </c>
      <c r="C4" s="12">
        <v>18580.169999999998</v>
      </c>
      <c r="D4" s="12">
        <v>20939.5</v>
      </c>
      <c r="E4" s="12">
        <v>21808.22</v>
      </c>
      <c r="F4" s="12">
        <v>23931.78</v>
      </c>
      <c r="G4" s="12">
        <v>23680.97</v>
      </c>
      <c r="H4" s="12">
        <v>24729.55</v>
      </c>
      <c r="I4" s="12">
        <v>25270.895</v>
      </c>
      <c r="J4" s="12">
        <v>28249.09</v>
      </c>
      <c r="K4" s="12">
        <v>26220.120000000003</v>
      </c>
      <c r="L4" s="12">
        <v>27583.324999999997</v>
      </c>
    </row>
    <row r="5" spans="2:14" x14ac:dyDescent="0.25">
      <c r="B5" s="15" t="s">
        <v>2</v>
      </c>
      <c r="C5" s="12">
        <v>17795.62</v>
      </c>
      <c r="D5" s="12">
        <v>18865.54</v>
      </c>
      <c r="E5" s="12">
        <v>18226.05</v>
      </c>
      <c r="F5" s="12">
        <v>20420.82</v>
      </c>
      <c r="G5" s="12">
        <v>20745.3</v>
      </c>
      <c r="H5" s="12">
        <v>22438.01</v>
      </c>
      <c r="I5" s="12">
        <v>22490.51</v>
      </c>
      <c r="J5" s="12">
        <v>23414.34</v>
      </c>
      <c r="K5" s="12">
        <v>23725.79</v>
      </c>
      <c r="L5" s="12">
        <v>24448.410000000003</v>
      </c>
    </row>
    <row r="6" spans="2:14" x14ac:dyDescent="0.25">
      <c r="B6" s="15" t="s">
        <v>3</v>
      </c>
      <c r="C6" s="12">
        <v>19860.57</v>
      </c>
      <c r="D6" s="12">
        <v>20933.25</v>
      </c>
      <c r="E6" s="12">
        <v>21018.65</v>
      </c>
      <c r="F6" s="12">
        <v>22884.632000000001</v>
      </c>
      <c r="G6" s="12">
        <v>24298.95</v>
      </c>
      <c r="H6" s="12">
        <v>25164.35</v>
      </c>
      <c r="I6" s="12">
        <v>27955.91</v>
      </c>
      <c r="J6" s="12">
        <v>27829.74</v>
      </c>
      <c r="K6" s="12">
        <v>26436.009999999995</v>
      </c>
      <c r="L6" s="12">
        <v>26443.599999999999</v>
      </c>
    </row>
    <row r="7" spans="2:14" x14ac:dyDescent="0.25">
      <c r="B7" s="15" t="s">
        <v>4</v>
      </c>
      <c r="C7" s="12">
        <v>22366.2</v>
      </c>
      <c r="D7" s="12">
        <v>20545.169999999998</v>
      </c>
      <c r="E7" s="12">
        <v>21792.5</v>
      </c>
      <c r="F7" s="12">
        <v>23840.6</v>
      </c>
      <c r="G7" s="12">
        <v>24157.87</v>
      </c>
      <c r="H7" s="12">
        <v>25179.59</v>
      </c>
      <c r="I7" s="12">
        <v>27387.43</v>
      </c>
      <c r="J7" s="12">
        <v>26415.439999999999</v>
      </c>
      <c r="K7" s="12">
        <v>27336.349999999991</v>
      </c>
      <c r="L7" s="12">
        <v>24263.499999999996</v>
      </c>
      <c r="N7" s="2"/>
    </row>
    <row r="8" spans="2:14" x14ac:dyDescent="0.25">
      <c r="B8" s="15" t="s">
        <v>5</v>
      </c>
      <c r="C8" s="12">
        <v>19895.02</v>
      </c>
      <c r="D8" s="12">
        <v>21280.44</v>
      </c>
      <c r="E8" s="12">
        <v>22311.05</v>
      </c>
      <c r="F8" s="12">
        <v>24811.919999999998</v>
      </c>
      <c r="G8" s="12">
        <v>23613.4</v>
      </c>
      <c r="H8" s="12">
        <v>25652.639999999999</v>
      </c>
      <c r="I8" s="12">
        <v>29847.772000000001</v>
      </c>
      <c r="J8" s="12">
        <v>28933.727999999999</v>
      </c>
      <c r="K8" s="12">
        <v>27960.649999999998</v>
      </c>
      <c r="L8" s="12">
        <v>26198.031999999996</v>
      </c>
    </row>
    <row r="9" spans="2:14" x14ac:dyDescent="0.25">
      <c r="B9" s="15" t="s">
        <v>6</v>
      </c>
      <c r="C9" s="12">
        <v>19338.22</v>
      </c>
      <c r="D9" s="12">
        <v>18945.830000000002</v>
      </c>
      <c r="E9" s="12">
        <v>20959.599999999999</v>
      </c>
      <c r="F9" s="12">
        <v>22109.19</v>
      </c>
      <c r="G9" s="12">
        <v>22761.39</v>
      </c>
      <c r="H9" s="12">
        <v>23664.375</v>
      </c>
      <c r="I9" s="12">
        <v>26518.277999999998</v>
      </c>
      <c r="J9" s="12">
        <v>26019.63</v>
      </c>
      <c r="K9" s="12">
        <v>25895.760000000009</v>
      </c>
      <c r="L9" s="12">
        <v>27074.31</v>
      </c>
    </row>
    <row r="10" spans="2:14" x14ac:dyDescent="0.25">
      <c r="B10" s="15" t="s">
        <v>7</v>
      </c>
      <c r="C10" s="12">
        <v>18788.46</v>
      </c>
      <c r="D10" s="12">
        <v>18473.29</v>
      </c>
      <c r="E10" s="12">
        <v>21188.48</v>
      </c>
      <c r="F10" s="12">
        <v>22855.040000000001</v>
      </c>
      <c r="G10" s="12">
        <v>22669.46</v>
      </c>
      <c r="H10" s="12">
        <v>22903.69</v>
      </c>
      <c r="I10" s="12">
        <v>24961.19</v>
      </c>
      <c r="J10" s="12">
        <v>25068.12</v>
      </c>
      <c r="K10" s="12">
        <v>25643.969999999998</v>
      </c>
      <c r="L10" s="12">
        <v>26282.360000000004</v>
      </c>
    </row>
    <row r="11" spans="2:14" x14ac:dyDescent="0.25">
      <c r="B11" s="15" t="s">
        <v>8</v>
      </c>
      <c r="C11" s="12">
        <v>21900.34</v>
      </c>
      <c r="D11" s="12">
        <v>18502.560000000001</v>
      </c>
      <c r="E11" s="12">
        <v>21285.9</v>
      </c>
      <c r="F11" s="12">
        <v>20946.71</v>
      </c>
      <c r="G11" s="12">
        <v>21932.44</v>
      </c>
      <c r="H11" s="12">
        <v>22528.1</v>
      </c>
      <c r="I11" s="12">
        <v>25537.83</v>
      </c>
      <c r="J11" s="12">
        <v>24473.32</v>
      </c>
      <c r="K11" s="12">
        <v>24054.430000000004</v>
      </c>
      <c r="L11" s="12">
        <v>25152.32</v>
      </c>
    </row>
    <row r="12" spans="2:14" x14ac:dyDescent="0.25">
      <c r="B12" s="15" t="s">
        <v>9</v>
      </c>
      <c r="C12" s="12">
        <v>18201.32</v>
      </c>
      <c r="D12" s="12">
        <v>18077.89</v>
      </c>
      <c r="E12" s="12">
        <v>19938.68</v>
      </c>
      <c r="F12" s="12">
        <v>21860.91</v>
      </c>
      <c r="G12" s="12">
        <v>21992.75</v>
      </c>
      <c r="H12" s="12">
        <v>21972.6</v>
      </c>
      <c r="I12" s="12">
        <v>24890.93</v>
      </c>
      <c r="J12" s="12">
        <v>24830.15</v>
      </c>
      <c r="K12" s="12">
        <v>23286.09</v>
      </c>
      <c r="L12" s="12">
        <v>25002.27</v>
      </c>
    </row>
    <row r="13" spans="2:14" x14ac:dyDescent="0.25">
      <c r="B13" s="15" t="s">
        <v>10</v>
      </c>
      <c r="C13" s="12">
        <v>18761.22</v>
      </c>
      <c r="D13" s="12">
        <v>19888.93</v>
      </c>
      <c r="E13" s="12">
        <v>21908.89</v>
      </c>
      <c r="F13" s="12">
        <v>22991.42</v>
      </c>
      <c r="G13" s="12">
        <v>23162.47</v>
      </c>
      <c r="H13" s="12">
        <v>23042.58</v>
      </c>
      <c r="I13" s="12">
        <v>26681.4</v>
      </c>
      <c r="J13" s="12">
        <v>25128.59</v>
      </c>
      <c r="K13" s="12">
        <v>18363.8</v>
      </c>
      <c r="L13" s="12">
        <v>25429.879999999997</v>
      </c>
    </row>
    <row r="14" spans="2:14" x14ac:dyDescent="0.25">
      <c r="B14" s="15" t="s">
        <v>11</v>
      </c>
      <c r="C14" s="12">
        <v>17991.849999999999</v>
      </c>
      <c r="D14" s="12">
        <v>19360.5</v>
      </c>
      <c r="E14" s="12">
        <v>20628</v>
      </c>
      <c r="F14" s="12">
        <v>21839</v>
      </c>
      <c r="G14" s="12">
        <v>21370.07</v>
      </c>
      <c r="H14" s="12">
        <v>22611.06</v>
      </c>
      <c r="I14" s="12">
        <v>25266.61</v>
      </c>
      <c r="J14" s="12">
        <v>25151.37</v>
      </c>
      <c r="K14" s="12">
        <v>24945.650000000005</v>
      </c>
      <c r="L14" s="12">
        <v>23714.429999999997</v>
      </c>
    </row>
    <row r="15" spans="2:14" x14ac:dyDescent="0.25">
      <c r="B15" s="15" t="s">
        <v>12</v>
      </c>
      <c r="C15" s="12">
        <v>19953.650000000001</v>
      </c>
      <c r="D15" s="12">
        <v>20495.61</v>
      </c>
      <c r="E15" s="12">
        <v>22005.85</v>
      </c>
      <c r="F15" s="12">
        <v>23897.99</v>
      </c>
      <c r="G15" s="12">
        <v>24289.66</v>
      </c>
      <c r="H15" s="12">
        <v>24027.759999999998</v>
      </c>
      <c r="I15" s="12">
        <v>26227.93</v>
      </c>
      <c r="J15" s="12">
        <v>26091.852181818183</v>
      </c>
      <c r="K15" s="12">
        <v>26386.6</v>
      </c>
      <c r="L15" s="12"/>
    </row>
    <row r="16" spans="2:14" x14ac:dyDescent="0.25">
      <c r="B16" s="16" t="s">
        <v>13</v>
      </c>
      <c r="C16" s="13">
        <v>233432.64</v>
      </c>
      <c r="D16" s="13">
        <v>236308.50999999995</v>
      </c>
      <c r="E16" s="13">
        <v>253071.87000000002</v>
      </c>
      <c r="F16" s="13">
        <v>272390.01199999999</v>
      </c>
      <c r="G16" s="13">
        <v>274674.73</v>
      </c>
      <c r="H16" s="13">
        <v>283914.30500000005</v>
      </c>
      <c r="I16" s="13">
        <v>313036.685</v>
      </c>
      <c r="J16" s="13">
        <v>311605.37018181814</v>
      </c>
      <c r="K16" s="13">
        <v>300255.21999999997</v>
      </c>
      <c r="L16" s="13">
        <v>281592.43700000003</v>
      </c>
    </row>
    <row r="17" spans="2:12" x14ac:dyDescent="0.25">
      <c r="B17" s="16" t="s">
        <v>14</v>
      </c>
      <c r="C17" s="13">
        <v>19452.72</v>
      </c>
      <c r="D17" s="13">
        <v>19692.375833333328</v>
      </c>
      <c r="E17" s="13">
        <v>21089.322500000002</v>
      </c>
      <c r="F17" s="13">
        <v>22699.167666666664</v>
      </c>
      <c r="G17" s="13">
        <v>22889.560833333333</v>
      </c>
      <c r="H17" s="13">
        <v>23659.525416666671</v>
      </c>
      <c r="I17" s="13">
        <v>26086.390416666665</v>
      </c>
      <c r="J17" s="13">
        <v>25967.114181818179</v>
      </c>
      <c r="K17" s="13">
        <v>25021.26833333333</v>
      </c>
      <c r="L17" s="13">
        <v>25599.312454545459</v>
      </c>
    </row>
    <row r="18" spans="2:12" x14ac:dyDescent="0.25">
      <c r="B18" s="16" t="s">
        <v>15</v>
      </c>
      <c r="C18" s="13">
        <v>22366.2</v>
      </c>
      <c r="D18" s="13">
        <v>21280.44</v>
      </c>
      <c r="E18" s="13">
        <v>22311.05</v>
      </c>
      <c r="F18" s="13">
        <v>24811.919999999998</v>
      </c>
      <c r="G18" s="13">
        <v>24298.95</v>
      </c>
      <c r="H18" s="13">
        <v>25652.639999999999</v>
      </c>
      <c r="I18" s="13">
        <v>29847.772000000001</v>
      </c>
      <c r="J18" s="13">
        <v>28933.727999999999</v>
      </c>
      <c r="K18" s="13">
        <v>27960.649999999998</v>
      </c>
      <c r="L18" s="13">
        <v>27583.324999999997</v>
      </c>
    </row>
    <row r="19" spans="2:12" x14ac:dyDescent="0.25">
      <c r="B19" s="16" t="s">
        <v>16</v>
      </c>
      <c r="C19" s="13">
        <v>17795.62</v>
      </c>
      <c r="D19" s="13">
        <v>18077.89</v>
      </c>
      <c r="E19" s="13">
        <v>18226.05</v>
      </c>
      <c r="F19" s="13">
        <v>20420.82</v>
      </c>
      <c r="G19" s="13">
        <v>20745.3</v>
      </c>
      <c r="H19" s="13">
        <v>21972.6</v>
      </c>
      <c r="I19" s="13">
        <v>22490.51</v>
      </c>
      <c r="J19" s="13">
        <v>23414.34</v>
      </c>
      <c r="K19" s="13">
        <v>18363.8</v>
      </c>
      <c r="L19" s="13">
        <v>23714.429999999997</v>
      </c>
    </row>
    <row r="20" spans="2:12" x14ac:dyDescent="0.25">
      <c r="B20" s="11" t="s">
        <v>17</v>
      </c>
      <c r="C20" s="14">
        <v>639.54</v>
      </c>
      <c r="D20" s="14">
        <v>647.41999999999996</v>
      </c>
      <c r="E20" s="14">
        <v>693.35</v>
      </c>
      <c r="F20" s="13">
        <v>746.27</v>
      </c>
      <c r="G20" s="13">
        <v>752.53</v>
      </c>
      <c r="H20" s="13">
        <v>777.85</v>
      </c>
      <c r="I20" s="13">
        <v>857.63</v>
      </c>
      <c r="J20" s="13">
        <v>853.71</v>
      </c>
      <c r="K20" s="13">
        <v>822.62</v>
      </c>
      <c r="L20" s="13">
        <v>843.09</v>
      </c>
    </row>
  </sheetData>
  <mergeCells count="2">
    <mergeCell ref="B1:J2"/>
    <mergeCell ref="K1:L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workbookViewId="0">
      <selection activeCell="M9" sqref="M9"/>
    </sheetView>
  </sheetViews>
  <sheetFormatPr baseColWidth="10" defaultRowHeight="15" x14ac:dyDescent="0.25"/>
  <cols>
    <col min="1" max="1" width="5.28515625" style="1" customWidth="1"/>
    <col min="2" max="2" width="27.28515625" style="1" customWidth="1"/>
    <col min="3" max="12" width="11.140625" style="1" customWidth="1"/>
    <col min="13" max="16384" width="11.42578125" style="1"/>
  </cols>
  <sheetData>
    <row r="1" spans="2:14" ht="15" customHeight="1" x14ac:dyDescent="0.25">
      <c r="B1" s="4" t="s">
        <v>29</v>
      </c>
      <c r="C1" s="4"/>
      <c r="D1" s="4"/>
      <c r="E1" s="4"/>
      <c r="F1" s="4"/>
      <c r="G1" s="4"/>
      <c r="H1" s="4"/>
      <c r="I1" s="4"/>
      <c r="J1" s="4"/>
      <c r="K1" s="5"/>
      <c r="L1" s="5"/>
    </row>
    <row r="2" spans="2:14" ht="15" customHeight="1" x14ac:dyDescent="0.25">
      <c r="B2" s="4"/>
      <c r="C2" s="4"/>
      <c r="D2" s="4"/>
      <c r="E2" s="4"/>
      <c r="F2" s="4"/>
      <c r="G2" s="4"/>
      <c r="H2" s="4"/>
      <c r="I2" s="4"/>
      <c r="J2" s="4"/>
      <c r="K2" s="5"/>
      <c r="L2" s="5"/>
    </row>
    <row r="3" spans="2:14" x14ac:dyDescent="0.25">
      <c r="B3" s="6" t="s">
        <v>0</v>
      </c>
      <c r="C3" s="6" t="s">
        <v>26</v>
      </c>
      <c r="D3" s="6" t="s">
        <v>27</v>
      </c>
      <c r="E3" s="6" t="s">
        <v>28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</row>
    <row r="4" spans="2:14" x14ac:dyDescent="0.25">
      <c r="B4" s="7" t="s">
        <v>1</v>
      </c>
      <c r="C4" s="3">
        <v>9.509999999999998</v>
      </c>
      <c r="D4" s="3">
        <v>32.232399999999998</v>
      </c>
      <c r="E4" s="3">
        <v>101.11587</v>
      </c>
      <c r="F4" s="3">
        <v>111.73825714149416</v>
      </c>
      <c r="G4" s="3">
        <v>157.15700000000001</v>
      </c>
      <c r="H4" s="3">
        <v>117.50949999999999</v>
      </c>
      <c r="I4" s="3">
        <v>181.49999999999997</v>
      </c>
      <c r="J4" s="3">
        <v>181.25</v>
      </c>
      <c r="K4" s="3">
        <v>143.80000000000001</v>
      </c>
      <c r="L4" s="3">
        <v>149.34</v>
      </c>
    </row>
    <row r="5" spans="2:14" x14ac:dyDescent="0.25">
      <c r="B5" s="7" t="s">
        <v>2</v>
      </c>
      <c r="C5" s="3">
        <v>7.4899999999999993</v>
      </c>
      <c r="D5" s="3">
        <v>33.091139999999996</v>
      </c>
      <c r="E5" s="3">
        <v>91.078600000000009</v>
      </c>
      <c r="F5" s="3">
        <v>101.77</v>
      </c>
      <c r="G5" s="3">
        <v>147.55000000000001</v>
      </c>
      <c r="H5" s="3">
        <v>143.55967999999999</v>
      </c>
      <c r="I5" s="3">
        <v>162.72</v>
      </c>
      <c r="J5" s="3">
        <v>153.91999999999999</v>
      </c>
      <c r="K5" s="3">
        <v>144.07000000000002</v>
      </c>
      <c r="L5" s="3">
        <v>140.30000000000001</v>
      </c>
    </row>
    <row r="6" spans="2:14" x14ac:dyDescent="0.25">
      <c r="B6" s="7" t="s">
        <v>3</v>
      </c>
      <c r="C6" s="3">
        <v>9.4827200000000005</v>
      </c>
      <c r="D6" s="3">
        <v>46.473359999999992</v>
      </c>
      <c r="E6" s="3">
        <v>92.586850000000027</v>
      </c>
      <c r="F6" s="3">
        <v>116.64</v>
      </c>
      <c r="G6" s="3">
        <v>133.90999999999997</v>
      </c>
      <c r="H6" s="3">
        <v>147.76119999999997</v>
      </c>
      <c r="I6" s="3">
        <v>159.44999999999999</v>
      </c>
      <c r="J6" s="3">
        <v>157.69999999999999</v>
      </c>
      <c r="K6" s="3">
        <v>167.25</v>
      </c>
      <c r="L6" s="3">
        <v>64.449999999999989</v>
      </c>
    </row>
    <row r="7" spans="2:14" x14ac:dyDescent="0.25">
      <c r="B7" s="7" t="s">
        <v>4</v>
      </c>
      <c r="C7" s="3">
        <v>24.56</v>
      </c>
      <c r="D7" s="3">
        <v>54.46031</v>
      </c>
      <c r="E7" s="3">
        <v>91.14</v>
      </c>
      <c r="F7" s="3">
        <v>106.25</v>
      </c>
      <c r="G7" s="3">
        <v>146.53000000000003</v>
      </c>
      <c r="H7" s="3">
        <v>151.94023000000001</v>
      </c>
      <c r="I7" s="3">
        <v>179.04999999999998</v>
      </c>
      <c r="J7" s="3">
        <v>167.28</v>
      </c>
      <c r="K7" s="3">
        <v>153.29999999999998</v>
      </c>
      <c r="L7" s="3">
        <v>11</v>
      </c>
      <c r="N7" s="2"/>
    </row>
    <row r="8" spans="2:14" x14ac:dyDescent="0.25">
      <c r="B8" s="7" t="s">
        <v>5</v>
      </c>
      <c r="C8" s="3">
        <v>28.7</v>
      </c>
      <c r="D8" s="3">
        <v>69.363259999999997</v>
      </c>
      <c r="E8" s="3">
        <v>107.56</v>
      </c>
      <c r="F8" s="3">
        <v>111.34</v>
      </c>
      <c r="G8" s="3">
        <v>145.30000000000001</v>
      </c>
      <c r="H8" s="3">
        <v>152.69978585858584</v>
      </c>
      <c r="I8" s="3">
        <v>172.14000000000001</v>
      </c>
      <c r="J8" s="3">
        <v>167.74</v>
      </c>
      <c r="K8" s="3">
        <v>138.69000000000003</v>
      </c>
      <c r="L8" s="3">
        <v>0</v>
      </c>
    </row>
    <row r="9" spans="2:14" x14ac:dyDescent="0.25">
      <c r="B9" s="7" t="s">
        <v>6</v>
      </c>
      <c r="C9" s="3">
        <v>31.97</v>
      </c>
      <c r="D9" s="3">
        <v>78.966899999999995</v>
      </c>
      <c r="E9" s="3">
        <v>101.86</v>
      </c>
      <c r="F9" s="3">
        <v>123.46</v>
      </c>
      <c r="G9" s="3">
        <v>141.22779</v>
      </c>
      <c r="H9" s="3">
        <v>149.37309999999999</v>
      </c>
      <c r="I9" s="3">
        <v>168.1</v>
      </c>
      <c r="J9" s="3">
        <v>165.14000000000001</v>
      </c>
      <c r="K9" s="3">
        <v>154.28000000000003</v>
      </c>
      <c r="L9" s="3">
        <v>0</v>
      </c>
    </row>
    <row r="10" spans="2:14" x14ac:dyDescent="0.25">
      <c r="B10" s="7" t="s">
        <v>7</v>
      </c>
      <c r="C10" s="3">
        <v>29.099999999999998</v>
      </c>
      <c r="D10" s="3">
        <v>88.859999999999985</v>
      </c>
      <c r="E10" s="3">
        <v>95.687694645626891</v>
      </c>
      <c r="F10" s="3">
        <v>132.07809999999998</v>
      </c>
      <c r="G10" s="3">
        <v>153.17368999999999</v>
      </c>
      <c r="H10" s="3">
        <v>145.98000000000002</v>
      </c>
      <c r="I10" s="3">
        <v>157.54999999999998</v>
      </c>
      <c r="J10" s="3">
        <v>171.79000000000002</v>
      </c>
      <c r="K10" s="3">
        <v>164.70000000000002</v>
      </c>
      <c r="L10" s="3">
        <v>0</v>
      </c>
    </row>
    <row r="11" spans="2:14" x14ac:dyDescent="0.25">
      <c r="B11" s="7" t="s">
        <v>8</v>
      </c>
      <c r="C11" s="3">
        <v>33.08</v>
      </c>
      <c r="D11" s="3">
        <v>81.19</v>
      </c>
      <c r="E11" s="3">
        <v>100.83329999999999</v>
      </c>
      <c r="F11" s="3">
        <v>133.98999999999998</v>
      </c>
      <c r="G11" s="3">
        <v>151.73611999999997</v>
      </c>
      <c r="H11" s="3">
        <v>173.94</v>
      </c>
      <c r="I11" s="3">
        <v>169.74489999999994</v>
      </c>
      <c r="J11" s="3">
        <v>173.74</v>
      </c>
      <c r="K11" s="3">
        <v>157.92999999999998</v>
      </c>
      <c r="L11" s="3">
        <v>97.471189999999979</v>
      </c>
    </row>
    <row r="12" spans="2:14" x14ac:dyDescent="0.25">
      <c r="B12" s="7" t="s">
        <v>9</v>
      </c>
      <c r="C12" s="3">
        <v>37.340000000000003</v>
      </c>
      <c r="D12" s="3">
        <v>72.070000000000007</v>
      </c>
      <c r="E12" s="3">
        <v>104.14</v>
      </c>
      <c r="F12" s="3">
        <v>134.45999999999998</v>
      </c>
      <c r="G12" s="3">
        <v>150.16111999999998</v>
      </c>
      <c r="H12" s="3">
        <v>173.79230000000001</v>
      </c>
      <c r="I12" s="3">
        <v>177.69000000000003</v>
      </c>
      <c r="J12" s="3">
        <v>164.87</v>
      </c>
      <c r="K12" s="3">
        <v>166.04</v>
      </c>
      <c r="L12" s="3">
        <v>94.528999999999996</v>
      </c>
    </row>
    <row r="13" spans="2:14" x14ac:dyDescent="0.25">
      <c r="B13" s="7" t="s">
        <v>10</v>
      </c>
      <c r="C13" s="3">
        <v>33.17</v>
      </c>
      <c r="D13" s="3">
        <v>113.22</v>
      </c>
      <c r="E13" s="3">
        <v>113.74552999999999</v>
      </c>
      <c r="F13" s="3">
        <v>140.03359999999998</v>
      </c>
      <c r="G13" s="3">
        <v>146.08219</v>
      </c>
      <c r="H13" s="3">
        <v>166</v>
      </c>
      <c r="I13" s="3">
        <v>163.76</v>
      </c>
      <c r="J13" s="3">
        <v>168.44</v>
      </c>
      <c r="K13" s="3">
        <v>145.92999999999998</v>
      </c>
      <c r="L13" s="3">
        <v>87.109999999999985</v>
      </c>
    </row>
    <row r="14" spans="2:14" x14ac:dyDescent="0.25">
      <c r="B14" s="7" t="s">
        <v>11</v>
      </c>
      <c r="C14" s="3">
        <v>24.85</v>
      </c>
      <c r="D14" s="3">
        <v>126.76180000000002</v>
      </c>
      <c r="E14" s="3">
        <v>108.93921934415198</v>
      </c>
      <c r="F14" s="3">
        <v>143.58942000000002</v>
      </c>
      <c r="G14" s="3">
        <v>134.76378000000003</v>
      </c>
      <c r="H14" s="3">
        <v>186.59000000000003</v>
      </c>
      <c r="I14" s="3">
        <v>171.29</v>
      </c>
      <c r="J14" s="3">
        <v>172.95999999999998</v>
      </c>
      <c r="K14" s="3">
        <v>164.11999999999998</v>
      </c>
      <c r="L14" s="3">
        <v>101.73000000000002</v>
      </c>
    </row>
    <row r="15" spans="2:14" x14ac:dyDescent="0.25">
      <c r="B15" s="7" t="s">
        <v>12</v>
      </c>
      <c r="C15" s="3">
        <v>29.42</v>
      </c>
      <c r="D15" s="3">
        <v>105.7</v>
      </c>
      <c r="E15" s="3">
        <v>123.1105511960133</v>
      </c>
      <c r="F15" s="3">
        <v>147.239</v>
      </c>
      <c r="G15" s="3">
        <v>164.84772999999998</v>
      </c>
      <c r="H15" s="3">
        <v>192.12</v>
      </c>
      <c r="I15" s="3">
        <v>157.93000000000004</v>
      </c>
      <c r="J15" s="3">
        <v>165.41000000000003</v>
      </c>
      <c r="K15" s="3">
        <v>181.79999999999995</v>
      </c>
      <c r="L15" s="3">
        <v>0</v>
      </c>
    </row>
    <row r="16" spans="2:14" x14ac:dyDescent="0.25">
      <c r="B16" s="9" t="s">
        <v>13</v>
      </c>
      <c r="C16" s="9">
        <v>298.67</v>
      </c>
      <c r="D16" s="9">
        <v>902.39</v>
      </c>
      <c r="E16" s="10">
        <v>1231.8</v>
      </c>
      <c r="F16" s="10">
        <v>1502.59</v>
      </c>
      <c r="G16" s="10">
        <v>1772.44</v>
      </c>
      <c r="H16" s="10">
        <v>1901.27</v>
      </c>
      <c r="I16" s="10">
        <v>2020.92</v>
      </c>
      <c r="J16" s="10">
        <v>2010.24</v>
      </c>
      <c r="K16" s="10">
        <v>1881.91</v>
      </c>
      <c r="L16" s="10">
        <v>745.93</v>
      </c>
    </row>
    <row r="17" spans="2:12" x14ac:dyDescent="0.25">
      <c r="B17" s="9" t="s">
        <v>14</v>
      </c>
      <c r="C17" s="9">
        <v>24.89</v>
      </c>
      <c r="D17" s="9">
        <v>75.2</v>
      </c>
      <c r="E17" s="9">
        <v>102.65</v>
      </c>
      <c r="F17" s="10">
        <v>125.22</v>
      </c>
      <c r="G17" s="10">
        <v>147.69999999999999</v>
      </c>
      <c r="H17" s="10">
        <v>158.44</v>
      </c>
      <c r="I17" s="10">
        <v>168.41</v>
      </c>
      <c r="J17" s="10">
        <v>167.52</v>
      </c>
      <c r="K17" s="10">
        <v>156.83000000000001</v>
      </c>
      <c r="L17" s="10">
        <v>62.16</v>
      </c>
    </row>
    <row r="18" spans="2:12" x14ac:dyDescent="0.25">
      <c r="B18" s="9" t="s">
        <v>15</v>
      </c>
      <c r="C18" s="9">
        <v>37.340000000000003</v>
      </c>
      <c r="D18" s="9">
        <v>126.76</v>
      </c>
      <c r="E18" s="9">
        <v>123.11</v>
      </c>
      <c r="F18" s="10">
        <v>147.24</v>
      </c>
      <c r="G18" s="10">
        <v>164.85</v>
      </c>
      <c r="H18" s="10">
        <v>192.12</v>
      </c>
      <c r="I18" s="10">
        <v>181.5</v>
      </c>
      <c r="J18" s="10">
        <v>181.25</v>
      </c>
      <c r="K18" s="10">
        <v>181.8</v>
      </c>
      <c r="L18" s="10">
        <v>149.34</v>
      </c>
    </row>
    <row r="19" spans="2:12" x14ac:dyDescent="0.25">
      <c r="B19" s="9" t="s">
        <v>16</v>
      </c>
      <c r="C19" s="9">
        <v>7.49</v>
      </c>
      <c r="D19" s="9">
        <v>32.229999999999997</v>
      </c>
      <c r="E19" s="9">
        <v>91.08</v>
      </c>
      <c r="F19" s="10">
        <v>101.77</v>
      </c>
      <c r="G19" s="10">
        <v>133.91</v>
      </c>
      <c r="H19" s="10">
        <v>117.51</v>
      </c>
      <c r="I19" s="10">
        <v>157.55000000000001</v>
      </c>
      <c r="J19" s="10">
        <v>153.91999999999999</v>
      </c>
      <c r="K19" s="10">
        <v>138.69</v>
      </c>
      <c r="L19" s="10">
        <v>0</v>
      </c>
    </row>
    <row r="20" spans="2:12" x14ac:dyDescent="0.25">
      <c r="B20" s="11" t="s">
        <v>17</v>
      </c>
      <c r="C20" s="11">
        <v>0.82</v>
      </c>
      <c r="D20" s="11">
        <v>2.4700000000000002</v>
      </c>
      <c r="E20" s="11">
        <v>3.37</v>
      </c>
      <c r="F20" s="10">
        <v>4.12</v>
      </c>
      <c r="G20" s="10">
        <v>4.8600000000000003</v>
      </c>
      <c r="H20" s="10">
        <v>5.21</v>
      </c>
      <c r="I20" s="10">
        <v>5.54</v>
      </c>
      <c r="J20" s="10">
        <v>5.51</v>
      </c>
      <c r="K20" s="10">
        <v>5.16</v>
      </c>
      <c r="L20" s="10">
        <v>2.23</v>
      </c>
    </row>
  </sheetData>
  <mergeCells count="2">
    <mergeCell ref="B1:J2"/>
    <mergeCell ref="K1:L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Disposicón Relleno Sanitario</vt:lpstr>
      <vt:lpstr>Estación de Tranferencia Norte</vt:lpstr>
      <vt:lpstr>Estación de Tranferencia Sur</vt:lpstr>
      <vt:lpstr>Reciclaje CEGAMs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Alexander Iza Camacho</dc:creator>
  <cp:lastModifiedBy>Roberto Andrés Zurita Núñez</cp:lastModifiedBy>
  <dcterms:created xsi:type="dcterms:W3CDTF">2020-12-15T21:38:59Z</dcterms:created>
  <dcterms:modified xsi:type="dcterms:W3CDTF">2020-12-17T18:04:28Z</dcterms:modified>
</cp:coreProperties>
</file>